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90" firstSheet="3" activeTab="3"/>
  </bookViews>
  <sheets>
    <sheet name="Plan2 (2)" sheetId="1" state="hidden" r:id="rId1"/>
    <sheet name="PERDCOMP." sheetId="2" state="hidden" r:id="rId2"/>
    <sheet name="Plan1" sheetId="3" state="hidden" r:id="rId3"/>
    <sheet name="PIS_COFINS" sheetId="4" r:id="rId4"/>
    <sheet name="IRPJ_CSLL" sheetId="5" r:id="rId5"/>
  </sheets>
  <definedNames>
    <definedName name="_xlnm.Print_Area" localSheetId="4">'IRPJ_CSLL'!$A$1:$T$75</definedName>
  </definedNames>
  <calcPr fullCalcOnLoad="1"/>
</workbook>
</file>

<file path=xl/sharedStrings.xml><?xml version="1.0" encoding="utf-8"?>
<sst xmlns="http://schemas.openxmlformats.org/spreadsheetml/2006/main" count="180" uniqueCount="94">
  <si>
    <t>LEVANTAMENTO PERD.COMP</t>
  </si>
  <si>
    <t>IRPJ Pagos à maior</t>
  </si>
  <si>
    <t>Vr. Devido</t>
  </si>
  <si>
    <t>Vr. Pago</t>
  </si>
  <si>
    <t>Sd. Compensar</t>
  </si>
  <si>
    <t>Receitas</t>
  </si>
  <si>
    <t>Receita Bruta de Venda de Unidades Imobiliárias</t>
  </si>
  <si>
    <t>Receita Bruta de Serviço de Construção Civil c/ Material</t>
  </si>
  <si>
    <t>Receita Bruta de Serviços em Geral</t>
  </si>
  <si>
    <t>Total das Receitas</t>
  </si>
  <si>
    <t>(+)</t>
  </si>
  <si>
    <t>(=)</t>
  </si>
  <si>
    <t>Outras Receitas Operacionais</t>
  </si>
  <si>
    <t>Total de Outras Receitas</t>
  </si>
  <si>
    <t>Total Geral das Receitas</t>
  </si>
  <si>
    <t>Pis Retido na Fonte</t>
  </si>
  <si>
    <t>Cofins Retido na Fonte</t>
  </si>
  <si>
    <t>Devolução de Vendas</t>
  </si>
  <si>
    <t>IPI sobre Fabricação de Produtos</t>
  </si>
  <si>
    <t>ICMS ST sobre Venda de Mercadorias e/ou Produtos</t>
  </si>
  <si>
    <t>(-)</t>
  </si>
  <si>
    <t>Pis Débito - 0,65% sobre a B.C</t>
  </si>
  <si>
    <t>B.C - Base de Cálculo do PIS CUMULATIVO</t>
  </si>
  <si>
    <t>Cofins Débito - 3% sobre a B.C</t>
  </si>
  <si>
    <t>Faturamento</t>
  </si>
  <si>
    <t>Outras Receitas</t>
  </si>
  <si>
    <t>Deduções</t>
  </si>
  <si>
    <t>APURAÇÃO</t>
  </si>
  <si>
    <t>RECEITA BRUTA TOTAL</t>
  </si>
  <si>
    <t>DEMONSTRATIVO DE CÁLCULO</t>
  </si>
  <si>
    <t>PERIODO DE APURAÇÃO</t>
  </si>
  <si>
    <t xml:space="preserve">PIS x COFINS - CUMULATIVOS </t>
  </si>
  <si>
    <t>Tributação:</t>
  </si>
  <si>
    <t>CNPJ:</t>
  </si>
  <si>
    <t>Empresa:</t>
  </si>
  <si>
    <t>Lucro Presumido</t>
  </si>
  <si>
    <t xml:space="preserve">Receita Bruta  de Venda de Mercadorias/Produtos </t>
  </si>
  <si>
    <t xml:space="preserve">Juros Ativos </t>
  </si>
  <si>
    <t>Correções e Atualizações</t>
  </si>
  <si>
    <t>Rendimentos de Aplicações</t>
  </si>
  <si>
    <t>Outras Receitas Financeiras</t>
  </si>
  <si>
    <t>Total das Receitas Financeiras</t>
  </si>
  <si>
    <t>Rec. Financeira</t>
  </si>
  <si>
    <t>Ganhos de Capital</t>
  </si>
  <si>
    <t>Alugueis Não Operacionais</t>
  </si>
  <si>
    <t>Outras Receitas não Operacionais</t>
  </si>
  <si>
    <t>IR Retido Sobre Aplicações Financeiras</t>
  </si>
  <si>
    <t>APURAÇÃO - IRPJ</t>
  </si>
  <si>
    <t>APURAÇÃO - CSLL</t>
  </si>
  <si>
    <t>Presunção - 16%</t>
  </si>
  <si>
    <t>Presunção - 32%</t>
  </si>
  <si>
    <t xml:space="preserve">Presunção - 1,6% </t>
  </si>
  <si>
    <t>B.C - Base de Cálculo do IR Antes da Presunção</t>
  </si>
  <si>
    <t>Receitas Financeiras - 100%</t>
  </si>
  <si>
    <t>Outras Receitas - 100%</t>
  </si>
  <si>
    <t>IRPJ Adicional 10% Sobre o Excedente</t>
  </si>
  <si>
    <t xml:space="preserve">Saldo Credor de IRPJ  </t>
  </si>
  <si>
    <t>IR Retido na Fonte s/ NF</t>
  </si>
  <si>
    <t>B.C - Base de Cálculo da CSLL Antes da Presunção</t>
  </si>
  <si>
    <t xml:space="preserve">Presunção - 12% </t>
  </si>
  <si>
    <t>Total da B.C da CSLL</t>
  </si>
  <si>
    <t xml:space="preserve">Saldo Credor de CSLL  </t>
  </si>
  <si>
    <t>CSLL Retido na Fonte s/ NF</t>
  </si>
  <si>
    <t xml:space="preserve">Receita Bruta  de Venda de Combustivel </t>
  </si>
  <si>
    <t>Receita Bruta de Serviço Em que o Fat. Anual não ultapasse R$ 120.000,00</t>
  </si>
  <si>
    <t xml:space="preserve">IRPJ x CSLL - PRESUMIDO </t>
  </si>
  <si>
    <t>1° TRIMESTRE</t>
  </si>
  <si>
    <t>2° TRIMESTRE</t>
  </si>
  <si>
    <t>3° TRIMESTRE</t>
  </si>
  <si>
    <t>4° TRIMESTRE</t>
  </si>
  <si>
    <t>Total da B.C do IR Mensal</t>
  </si>
  <si>
    <t>Total da B.C do IR Trimestral</t>
  </si>
  <si>
    <t>IRPJ Trimestral - 15%</t>
  </si>
  <si>
    <t xml:space="preserve">IRPJ Mensal - 15% </t>
  </si>
  <si>
    <t>Deduções Mensais do IRPJ</t>
  </si>
  <si>
    <t>Deduções Trimestrais do IRPJ</t>
  </si>
  <si>
    <t>Deduções Mensais da CSLL</t>
  </si>
  <si>
    <t>Deduções Trimestrais da CSLL</t>
  </si>
  <si>
    <t>CSLL Mensal - 9%</t>
  </si>
  <si>
    <t>CSLL Trimestral - 9%</t>
  </si>
  <si>
    <t xml:space="preserve">Total do IRPJ Trimestral + Adicional 10% </t>
  </si>
  <si>
    <t>DEMONSTRATIVO DE CALCULO</t>
  </si>
  <si>
    <t>Total das Deduções</t>
  </si>
  <si>
    <r>
      <t xml:space="preserve">Outras Deduções: </t>
    </r>
    <r>
      <rPr>
        <b/>
        <sz val="11"/>
        <color indexed="10"/>
        <rFont val="Calibri"/>
        <family val="2"/>
      </rPr>
      <t>(                     INFORMAR                       )</t>
    </r>
  </si>
  <si>
    <r>
      <t xml:space="preserve">Imposto de Renda a Recolher Mensal - </t>
    </r>
    <r>
      <rPr>
        <b/>
        <sz val="11"/>
        <color indexed="10"/>
        <rFont val="Calibri"/>
        <family val="2"/>
      </rPr>
      <t>COD.  DARF (2089)</t>
    </r>
  </si>
  <si>
    <r>
      <t xml:space="preserve">Imposto de Renda a Recolher Trimestral - </t>
    </r>
    <r>
      <rPr>
        <b/>
        <sz val="11"/>
        <color indexed="10"/>
        <rFont val="Calibri"/>
        <family val="2"/>
      </rPr>
      <t>COD. DARF (2089)</t>
    </r>
    <r>
      <rPr>
        <b/>
        <sz val="11"/>
        <color indexed="8"/>
        <rFont val="Calibri"/>
        <family val="2"/>
      </rPr>
      <t xml:space="preserve"> </t>
    </r>
  </si>
  <si>
    <r>
      <t xml:space="preserve">Contribuição Social a Recolher Mensal - </t>
    </r>
    <r>
      <rPr>
        <b/>
        <sz val="11"/>
        <color indexed="10"/>
        <rFont val="Calibri"/>
        <family val="2"/>
      </rPr>
      <t>COD. DARF (2372)</t>
    </r>
  </si>
  <si>
    <r>
      <t xml:space="preserve">Contribuição Social a Recolher Trimestral - </t>
    </r>
    <r>
      <rPr>
        <b/>
        <sz val="11"/>
        <color indexed="10"/>
        <rFont val="Calibri"/>
        <family val="2"/>
      </rPr>
      <t>COD. DARF (2372)</t>
    </r>
  </si>
  <si>
    <t>Pis a Recolher - COD. DARF (8109)</t>
  </si>
  <si>
    <t>Cofins a Recolher - COD. DARF (2172)</t>
  </si>
  <si>
    <t>Total das Receitas Liquidas</t>
  </si>
  <si>
    <t>Devolução de Venda de Mercadoria/Produtos (Incluir valor negativo na celula)</t>
  </si>
  <si>
    <t xml:space="preserve">Receita liquida de Venda de Mercadorias/Produtos </t>
  </si>
  <si>
    <t xml:space="preserve">Presunção - 8%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</si>
</sst>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170" fontId="1" fillId="0" borderId="0" xfId="45" applyFont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0" fillId="0" borderId="12" xfId="45" applyFont="1" applyBorder="1" applyAlignment="1">
      <alignment/>
    </xf>
    <xf numFmtId="170" fontId="0" fillId="0" borderId="11" xfId="45" applyFont="1" applyBorder="1" applyAlignment="1">
      <alignment/>
    </xf>
    <xf numFmtId="170" fontId="0" fillId="0" borderId="14" xfId="45" applyFont="1" applyBorder="1" applyAlignment="1">
      <alignment/>
    </xf>
    <xf numFmtId="171" fontId="0" fillId="0" borderId="12" xfId="60" applyFont="1" applyBorder="1" applyAlignment="1">
      <alignment/>
    </xf>
    <xf numFmtId="171" fontId="0" fillId="0" borderId="0" xfId="60" applyFont="1" applyFill="1" applyBorder="1" applyAlignment="1">
      <alignment/>
    </xf>
    <xf numFmtId="0" fontId="0" fillId="0" borderId="15" xfId="0" applyBorder="1" applyAlignment="1">
      <alignment/>
    </xf>
    <xf numFmtId="171" fontId="0" fillId="0" borderId="13" xfId="60" applyFont="1" applyBorder="1" applyAlignment="1">
      <alignment/>
    </xf>
    <xf numFmtId="171" fontId="0" fillId="0" borderId="10" xfId="60" applyFont="1" applyBorder="1" applyAlignment="1">
      <alignment/>
    </xf>
    <xf numFmtId="171" fontId="0" fillId="0" borderId="11" xfId="60" applyFon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6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171" fontId="41" fillId="0" borderId="13" xfId="60" applyFont="1" applyBorder="1" applyAlignment="1">
      <alignment/>
    </xf>
    <xf numFmtId="171" fontId="41" fillId="0" borderId="0" xfId="60" applyFont="1" applyBorder="1" applyAlignment="1">
      <alignment/>
    </xf>
    <xf numFmtId="171" fontId="41" fillId="0" borderId="12" xfId="60" applyFont="1" applyBorder="1" applyAlignment="1">
      <alignment/>
    </xf>
    <xf numFmtId="171" fontId="41" fillId="0" borderId="0" xfId="60" applyFont="1" applyFill="1" applyBorder="1" applyAlignment="1">
      <alignment/>
    </xf>
    <xf numFmtId="171" fontId="41" fillId="0" borderId="13" xfId="0" applyNumberFormat="1" applyFont="1" applyBorder="1" applyAlignment="1">
      <alignment/>
    </xf>
    <xf numFmtId="171" fontId="41" fillId="0" borderId="0" xfId="0" applyNumberFormat="1" applyFont="1" applyBorder="1" applyAlignment="1">
      <alignment/>
    </xf>
    <xf numFmtId="171" fontId="41" fillId="0" borderId="12" xfId="0" applyNumberFormat="1" applyFont="1" applyBorder="1" applyAlignment="1">
      <alignment/>
    </xf>
    <xf numFmtId="171" fontId="41" fillId="0" borderId="15" xfId="0" applyNumberFormat="1" applyFont="1" applyBorder="1" applyAlignment="1">
      <alignment/>
    </xf>
    <xf numFmtId="171" fontId="41" fillId="0" borderId="10" xfId="0" applyNumberFormat="1" applyFont="1" applyBorder="1" applyAlignment="1">
      <alignment/>
    </xf>
    <xf numFmtId="171" fontId="41" fillId="0" borderId="11" xfId="0" applyNumberFormat="1" applyFont="1" applyBorder="1" applyAlignment="1">
      <alignment/>
    </xf>
    <xf numFmtId="171" fontId="41" fillId="0" borderId="16" xfId="60" applyFont="1" applyBorder="1" applyAlignment="1">
      <alignment/>
    </xf>
    <xf numFmtId="171" fontId="41" fillId="0" borderId="17" xfId="60" applyFont="1" applyBorder="1" applyAlignment="1">
      <alignment/>
    </xf>
    <xf numFmtId="171" fontId="41" fillId="0" borderId="14" xfId="60" applyFont="1" applyBorder="1" applyAlignment="1">
      <alignment/>
    </xf>
    <xf numFmtId="171" fontId="41" fillId="0" borderId="16" xfId="0" applyNumberFormat="1" applyFont="1" applyBorder="1" applyAlignment="1">
      <alignment/>
    </xf>
    <xf numFmtId="171" fontId="41" fillId="0" borderId="17" xfId="0" applyNumberFormat="1" applyFont="1" applyBorder="1" applyAlignment="1">
      <alignment/>
    </xf>
    <xf numFmtId="171" fontId="41" fillId="0" borderId="14" xfId="0" applyNumberFormat="1" applyFont="1" applyBorder="1" applyAlignment="1">
      <alignment/>
    </xf>
    <xf numFmtId="171" fontId="41" fillId="0" borderId="15" xfId="60" applyFont="1" applyBorder="1" applyAlignment="1">
      <alignment/>
    </xf>
    <xf numFmtId="171" fontId="41" fillId="0" borderId="10" xfId="60" applyFont="1" applyBorder="1" applyAlignment="1">
      <alignment/>
    </xf>
    <xf numFmtId="171" fontId="41" fillId="0" borderId="11" xfId="6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1" fontId="42" fillId="0" borderId="18" xfId="0" applyNumberFormat="1" applyFont="1" applyFill="1" applyBorder="1" applyAlignment="1">
      <alignment/>
    </xf>
    <xf numFmtId="171" fontId="42" fillId="0" borderId="19" xfId="0" applyNumberFormat="1" applyFont="1" applyFill="1" applyBorder="1" applyAlignment="1">
      <alignment/>
    </xf>
    <xf numFmtId="171" fontId="41" fillId="0" borderId="18" xfId="0" applyNumberFormat="1" applyFont="1" applyBorder="1" applyAlignment="1">
      <alignment/>
    </xf>
    <xf numFmtId="171" fontId="41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171" fontId="0" fillId="0" borderId="10" xfId="60" applyFont="1" applyBorder="1" applyAlignment="1">
      <alignment/>
    </xf>
    <xf numFmtId="171" fontId="0" fillId="0" borderId="17" xfId="60" applyFont="1" applyBorder="1" applyAlignment="1">
      <alignment/>
    </xf>
    <xf numFmtId="171" fontId="0" fillId="0" borderId="11" xfId="60" applyFont="1" applyBorder="1" applyAlignment="1">
      <alignment/>
    </xf>
    <xf numFmtId="171" fontId="0" fillId="0" borderId="0" xfId="60" applyFont="1" applyBorder="1" applyAlignment="1">
      <alignment/>
    </xf>
    <xf numFmtId="171" fontId="0" fillId="0" borderId="12" xfId="60" applyFont="1" applyBorder="1" applyAlignment="1">
      <alignment/>
    </xf>
    <xf numFmtId="171" fontId="0" fillId="0" borderId="14" xfId="6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45" applyFont="1" applyBorder="1" applyAlignment="1">
      <alignment/>
    </xf>
    <xf numFmtId="171" fontId="0" fillId="0" borderId="13" xfId="60" applyFont="1" applyBorder="1" applyAlignment="1">
      <alignment/>
    </xf>
    <xf numFmtId="171" fontId="0" fillId="0" borderId="0" xfId="6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0" fontId="0" fillId="0" borderId="10" xfId="45" applyFont="1" applyBorder="1" applyAlignment="1">
      <alignment/>
    </xf>
    <xf numFmtId="0" fontId="0" fillId="0" borderId="18" xfId="0" applyFont="1" applyBorder="1" applyAlignment="1">
      <alignment/>
    </xf>
    <xf numFmtId="0" fontId="40" fillId="0" borderId="20" xfId="0" applyFont="1" applyFill="1" applyBorder="1" applyAlignment="1">
      <alignment vertical="center" textRotation="90" wrapText="1"/>
    </xf>
    <xf numFmtId="0" fontId="0" fillId="0" borderId="18" xfId="0" applyFont="1" applyFill="1" applyBorder="1" applyAlignment="1">
      <alignment/>
    </xf>
    <xf numFmtId="171" fontId="0" fillId="0" borderId="13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16" xfId="60" applyFont="1" applyBorder="1" applyAlignment="1">
      <alignment/>
    </xf>
    <xf numFmtId="0" fontId="40" fillId="0" borderId="20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center"/>
    </xf>
    <xf numFmtId="170" fontId="40" fillId="0" borderId="18" xfId="45" applyFont="1" applyFill="1" applyBorder="1" applyAlignment="1">
      <alignment/>
    </xf>
    <xf numFmtId="171" fontId="40" fillId="0" borderId="18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0" fillId="0" borderId="18" xfId="0" applyFont="1" applyBorder="1" applyAlignment="1">
      <alignment horizontal="center"/>
    </xf>
    <xf numFmtId="170" fontId="40" fillId="0" borderId="18" xfId="45" applyFont="1" applyBorder="1" applyAlignment="1">
      <alignment/>
    </xf>
    <xf numFmtId="171" fontId="0" fillId="0" borderId="18" xfId="0" applyNumberFormat="1" applyFont="1" applyBorder="1" applyAlignment="1">
      <alignment/>
    </xf>
    <xf numFmtId="0" fontId="40" fillId="0" borderId="18" xfId="0" applyFont="1" applyFill="1" applyBorder="1" applyAlignment="1">
      <alignment vertical="center" textRotation="90" wrapText="1"/>
    </xf>
    <xf numFmtId="171" fontId="0" fillId="0" borderId="16" xfId="0" applyNumberFormat="1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170" fontId="0" fillId="0" borderId="18" xfId="45" applyFont="1" applyBorder="1" applyAlignment="1">
      <alignment/>
    </xf>
    <xf numFmtId="171" fontId="0" fillId="0" borderId="15" xfId="6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70" fontId="0" fillId="0" borderId="17" xfId="45" applyFont="1" applyBorder="1" applyAlignment="1">
      <alignment/>
    </xf>
    <xf numFmtId="0" fontId="40" fillId="0" borderId="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171" fontId="43" fillId="0" borderId="13" xfId="60" applyFont="1" applyBorder="1" applyAlignment="1">
      <alignment/>
    </xf>
    <xf numFmtId="171" fontId="43" fillId="0" borderId="0" xfId="60" applyFont="1" applyBorder="1" applyAlignment="1">
      <alignment/>
    </xf>
    <xf numFmtId="171" fontId="43" fillId="0" borderId="12" xfId="60" applyFont="1" applyBorder="1" applyAlignment="1">
      <alignment/>
    </xf>
    <xf numFmtId="171" fontId="44" fillId="0" borderId="0" xfId="60" applyFont="1" applyBorder="1" applyAlignment="1">
      <alignment/>
    </xf>
    <xf numFmtId="171" fontId="44" fillId="0" borderId="12" xfId="60" applyFont="1" applyBorder="1" applyAlignment="1">
      <alignment/>
    </xf>
    <xf numFmtId="0" fontId="43" fillId="0" borderId="0" xfId="0" applyFont="1" applyBorder="1" applyAlignment="1">
      <alignment horizontal="center"/>
    </xf>
    <xf numFmtId="170" fontId="43" fillId="0" borderId="0" xfId="45" applyFont="1" applyBorder="1" applyAlignment="1">
      <alignment/>
    </xf>
    <xf numFmtId="17" fontId="40" fillId="33" borderId="21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170" fontId="40" fillId="33" borderId="19" xfId="45" applyFont="1" applyFill="1" applyBorder="1" applyAlignment="1">
      <alignment/>
    </xf>
    <xf numFmtId="171" fontId="0" fillId="33" borderId="18" xfId="60" applyFont="1" applyFill="1" applyBorder="1" applyAlignment="1">
      <alignment/>
    </xf>
    <xf numFmtId="171" fontId="0" fillId="33" borderId="19" xfId="60" applyFont="1" applyFill="1" applyBorder="1" applyAlignment="1">
      <alignment/>
    </xf>
    <xf numFmtId="171" fontId="40" fillId="33" borderId="18" xfId="60" applyFont="1" applyFill="1" applyBorder="1" applyAlignment="1">
      <alignment/>
    </xf>
    <xf numFmtId="171" fontId="40" fillId="33" borderId="19" xfId="60" applyFont="1" applyFill="1" applyBorder="1" applyAlignment="1">
      <alignment/>
    </xf>
    <xf numFmtId="171" fontId="40" fillId="33" borderId="20" xfId="60" applyFont="1" applyFill="1" applyBorder="1" applyAlignment="1">
      <alignment/>
    </xf>
    <xf numFmtId="0" fontId="40" fillId="33" borderId="20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170" fontId="0" fillId="33" borderId="19" xfId="45" applyFont="1" applyFill="1" applyBorder="1" applyAlignment="1">
      <alignment/>
    </xf>
    <xf numFmtId="171" fontId="40" fillId="33" borderId="20" xfId="0" applyNumberFormat="1" applyFont="1" applyFill="1" applyBorder="1" applyAlignment="1">
      <alignment/>
    </xf>
    <xf numFmtId="171" fontId="40" fillId="33" borderId="18" xfId="0" applyNumberFormat="1" applyFont="1" applyFill="1" applyBorder="1" applyAlignment="1">
      <alignment/>
    </xf>
    <xf numFmtId="171" fontId="40" fillId="33" borderId="19" xfId="0" applyNumberFormat="1" applyFont="1" applyFill="1" applyBorder="1" applyAlignment="1">
      <alignment/>
    </xf>
    <xf numFmtId="170" fontId="40" fillId="33" borderId="18" xfId="45" applyFont="1" applyFill="1" applyBorder="1" applyAlignment="1">
      <alignment/>
    </xf>
    <xf numFmtId="171" fontId="23" fillId="33" borderId="20" xfId="60" applyFont="1" applyFill="1" applyBorder="1" applyAlignment="1">
      <alignment/>
    </xf>
    <xf numFmtId="171" fontId="23" fillId="33" borderId="18" xfId="60" applyFont="1" applyFill="1" applyBorder="1" applyAlignment="1">
      <alignment/>
    </xf>
    <xf numFmtId="171" fontId="23" fillId="33" borderId="19" xfId="60" applyFont="1" applyFill="1" applyBorder="1" applyAlignment="1">
      <alignment/>
    </xf>
    <xf numFmtId="171" fontId="24" fillId="33" borderId="18" xfId="60" applyFont="1" applyFill="1" applyBorder="1" applyAlignment="1">
      <alignment/>
    </xf>
    <xf numFmtId="171" fontId="24" fillId="33" borderId="19" xfId="60" applyFont="1" applyFill="1" applyBorder="1" applyAlignment="1">
      <alignment/>
    </xf>
    <xf numFmtId="171" fontId="42" fillId="33" borderId="18" xfId="60" applyFont="1" applyFill="1" applyBorder="1" applyAlignment="1">
      <alignment/>
    </xf>
    <xf numFmtId="171" fontId="42" fillId="33" borderId="19" xfId="60" applyFont="1" applyFill="1" applyBorder="1" applyAlignment="1">
      <alignment/>
    </xf>
    <xf numFmtId="0" fontId="40" fillId="33" borderId="17" xfId="0" applyFont="1" applyFill="1" applyBorder="1" applyAlignment="1">
      <alignment horizontal="center"/>
    </xf>
    <xf numFmtId="170" fontId="40" fillId="33" borderId="17" xfId="45" applyFont="1" applyFill="1" applyBorder="1" applyAlignment="1">
      <alignment/>
    </xf>
    <xf numFmtId="171" fontId="40" fillId="33" borderId="16" xfId="60" applyFont="1" applyFill="1" applyBorder="1" applyAlignment="1">
      <alignment/>
    </xf>
    <xf numFmtId="171" fontId="40" fillId="33" borderId="17" xfId="60" applyFont="1" applyFill="1" applyBorder="1" applyAlignment="1">
      <alignment/>
    </xf>
    <xf numFmtId="171" fontId="40" fillId="33" borderId="14" xfId="60" applyFont="1" applyFill="1" applyBorder="1" applyAlignment="1">
      <alignment/>
    </xf>
    <xf numFmtId="171" fontId="42" fillId="33" borderId="16" xfId="60" applyFont="1" applyFill="1" applyBorder="1" applyAlignment="1">
      <alignment/>
    </xf>
    <xf numFmtId="171" fontId="42" fillId="33" borderId="17" xfId="60" applyFont="1" applyFill="1" applyBorder="1" applyAlignment="1">
      <alignment/>
    </xf>
    <xf numFmtId="171" fontId="42" fillId="33" borderId="14" xfId="60" applyFont="1" applyFill="1" applyBorder="1" applyAlignment="1">
      <alignment/>
    </xf>
    <xf numFmtId="171" fontId="42" fillId="33" borderId="20" xfId="60" applyFont="1" applyFill="1" applyBorder="1" applyAlignment="1">
      <alignment/>
    </xf>
    <xf numFmtId="170" fontId="42" fillId="33" borderId="20" xfId="45" applyFont="1" applyFill="1" applyBorder="1" applyAlignment="1">
      <alignment/>
    </xf>
    <xf numFmtId="170" fontId="42" fillId="33" borderId="18" xfId="45" applyFont="1" applyFill="1" applyBorder="1" applyAlignment="1">
      <alignment/>
    </xf>
    <xf numFmtId="170" fontId="42" fillId="33" borderId="19" xfId="45" applyFont="1" applyFill="1" applyBorder="1" applyAlignment="1">
      <alignment/>
    </xf>
    <xf numFmtId="171" fontId="42" fillId="33" borderId="20" xfId="0" applyNumberFormat="1" applyFont="1" applyFill="1" applyBorder="1" applyAlignment="1">
      <alignment/>
    </xf>
    <xf numFmtId="171" fontId="42" fillId="33" borderId="18" xfId="0" applyNumberFormat="1" applyFont="1" applyFill="1" applyBorder="1" applyAlignment="1">
      <alignment/>
    </xf>
    <xf numFmtId="171" fontId="42" fillId="33" borderId="19" xfId="0" applyNumberFormat="1" applyFont="1" applyFill="1" applyBorder="1" applyAlignment="1">
      <alignment/>
    </xf>
    <xf numFmtId="170" fontId="40" fillId="33" borderId="20" xfId="45" applyFont="1" applyFill="1" applyBorder="1" applyAlignment="1">
      <alignment/>
    </xf>
    <xf numFmtId="0" fontId="0" fillId="0" borderId="0" xfId="0" applyAlignment="1">
      <alignment horizontal="center"/>
    </xf>
    <xf numFmtId="0" fontId="40" fillId="33" borderId="20" xfId="0" applyFont="1" applyFill="1" applyBorder="1" applyAlignment="1">
      <alignment horizontal="left"/>
    </xf>
    <xf numFmtId="0" fontId="40" fillId="33" borderId="18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33" borderId="21" xfId="0" applyFont="1" applyFill="1" applyBorder="1" applyAlignment="1">
      <alignment horizontal="center"/>
    </xf>
    <xf numFmtId="0" fontId="42" fillId="33" borderId="11" xfId="0" applyFont="1" applyFill="1" applyBorder="1" applyAlignment="1">
      <alignment vertical="center" textRotation="90" wrapText="1"/>
    </xf>
    <xf numFmtId="0" fontId="42" fillId="33" borderId="12" xfId="0" applyFont="1" applyFill="1" applyBorder="1" applyAlignment="1">
      <alignment vertical="center" textRotation="90" wrapText="1"/>
    </xf>
    <xf numFmtId="0" fontId="42" fillId="33" borderId="14" xfId="0" applyFont="1" applyFill="1" applyBorder="1" applyAlignment="1">
      <alignment vertical="center" textRotation="90" wrapText="1"/>
    </xf>
    <xf numFmtId="0" fontId="0" fillId="0" borderId="0" xfId="0" applyBorder="1" applyAlignment="1">
      <alignment horizontal="center"/>
    </xf>
    <xf numFmtId="0" fontId="42" fillId="33" borderId="22" xfId="0" applyFont="1" applyFill="1" applyBorder="1" applyAlignment="1">
      <alignment horizontal="center" vertical="center" textRotation="90" wrapText="1"/>
    </xf>
    <xf numFmtId="0" fontId="42" fillId="33" borderId="23" xfId="0" applyFont="1" applyFill="1" applyBorder="1" applyAlignment="1">
      <alignment horizontal="center" vertical="center" textRotation="90" wrapText="1"/>
    </xf>
    <xf numFmtId="0" fontId="42" fillId="33" borderId="2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left"/>
    </xf>
    <xf numFmtId="0" fontId="40" fillId="33" borderId="22" xfId="0" applyFont="1" applyFill="1" applyBorder="1" applyAlignment="1">
      <alignment horizontal="center" vertical="center" textRotation="90" wrapText="1"/>
    </xf>
    <xf numFmtId="0" fontId="40" fillId="33" borderId="23" xfId="0" applyFont="1" applyFill="1" applyBorder="1" applyAlignment="1">
      <alignment horizontal="center" vertical="center" textRotation="90" wrapText="1"/>
    </xf>
    <xf numFmtId="0" fontId="40" fillId="33" borderId="24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40" fillId="33" borderId="2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vertical="center" textRotation="90" wrapText="1"/>
    </xf>
    <xf numFmtId="0" fontId="40" fillId="33" borderId="12" xfId="0" applyFont="1" applyFill="1" applyBorder="1" applyAlignment="1">
      <alignment horizontal="center" vertical="center" textRotation="90" wrapText="1"/>
    </xf>
    <xf numFmtId="0" fontId="40" fillId="33" borderId="14" xfId="0" applyFont="1" applyFill="1" applyBorder="1" applyAlignment="1">
      <alignment horizontal="center" vertical="center" textRotation="90" wrapText="1"/>
    </xf>
    <xf numFmtId="170" fontId="42" fillId="33" borderId="20" xfId="45" applyFont="1" applyFill="1" applyBorder="1" applyAlignment="1">
      <alignment horizontal="center"/>
    </xf>
    <xf numFmtId="170" fontId="42" fillId="33" borderId="18" xfId="45" applyFont="1" applyFill="1" applyBorder="1" applyAlignment="1">
      <alignment horizontal="center"/>
    </xf>
    <xf numFmtId="170" fontId="42" fillId="33" borderId="19" xfId="45" applyFont="1" applyFill="1" applyBorder="1" applyAlignment="1">
      <alignment horizontal="center"/>
    </xf>
    <xf numFmtId="170" fontId="40" fillId="33" borderId="20" xfId="45" applyFont="1" applyFill="1" applyBorder="1" applyAlignment="1">
      <alignment horizontal="center"/>
    </xf>
    <xf numFmtId="170" fontId="40" fillId="33" borderId="18" xfId="45" applyFont="1" applyFill="1" applyBorder="1" applyAlignment="1">
      <alignment horizontal="center"/>
    </xf>
    <xf numFmtId="170" fontId="40" fillId="33" borderId="19" xfId="45" applyFont="1" applyFill="1" applyBorder="1" applyAlignment="1">
      <alignment horizontal="center"/>
    </xf>
    <xf numFmtId="171" fontId="40" fillId="33" borderId="20" xfId="0" applyNumberFormat="1" applyFont="1" applyFill="1" applyBorder="1" applyAlignment="1">
      <alignment horizontal="center"/>
    </xf>
    <xf numFmtId="171" fontId="40" fillId="33" borderId="18" xfId="0" applyNumberFormat="1" applyFont="1" applyFill="1" applyBorder="1" applyAlignment="1">
      <alignment horizontal="center"/>
    </xf>
    <xf numFmtId="171" fontId="40" fillId="33" borderId="19" xfId="0" applyNumberFormat="1" applyFont="1" applyFill="1" applyBorder="1" applyAlignment="1">
      <alignment horizontal="center"/>
    </xf>
    <xf numFmtId="171" fontId="42" fillId="33" borderId="20" xfId="0" applyNumberFormat="1" applyFont="1" applyFill="1" applyBorder="1" applyAlignment="1">
      <alignment horizontal="center"/>
    </xf>
    <xf numFmtId="171" fontId="42" fillId="33" borderId="18" xfId="0" applyNumberFormat="1" applyFont="1" applyFill="1" applyBorder="1" applyAlignment="1">
      <alignment horizontal="center"/>
    </xf>
    <xf numFmtId="171" fontId="42" fillId="33" borderId="19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0" fillId="33" borderId="16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0" fillId="33" borderId="15" xfId="0" applyFont="1" applyFill="1" applyBorder="1" applyAlignment="1">
      <alignment horizontal="center" vertical="center" textRotation="90" wrapText="1"/>
    </xf>
    <xf numFmtId="0" fontId="40" fillId="33" borderId="13" xfId="0" applyFont="1" applyFill="1" applyBorder="1" applyAlignment="1">
      <alignment horizontal="center" vertical="center" textRotation="90" wrapText="1"/>
    </xf>
    <xf numFmtId="0" fontId="40" fillId="33" borderId="16" xfId="0" applyFont="1" applyFill="1" applyBorder="1" applyAlignment="1">
      <alignment horizontal="center" vertical="center" textRotation="90" wrapText="1"/>
    </xf>
    <xf numFmtId="171" fontId="40" fillId="33" borderId="20" xfId="60" applyFont="1" applyFill="1" applyBorder="1" applyAlignment="1">
      <alignment horizontal="center"/>
    </xf>
    <xf numFmtId="171" fontId="40" fillId="33" borderId="18" xfId="60" applyFont="1" applyFill="1" applyBorder="1" applyAlignment="1">
      <alignment horizontal="center"/>
    </xf>
    <xf numFmtId="171" fontId="40" fillId="33" borderId="19" xfId="60" applyFont="1" applyFill="1" applyBorder="1" applyAlignment="1">
      <alignment horizontal="center"/>
    </xf>
    <xf numFmtId="171" fontId="42" fillId="33" borderId="20" xfId="60" applyFont="1" applyFill="1" applyBorder="1" applyAlignment="1">
      <alignment horizontal="center"/>
    </xf>
    <xf numFmtId="171" fontId="42" fillId="33" borderId="18" xfId="60" applyFont="1" applyFill="1" applyBorder="1" applyAlignment="1">
      <alignment horizontal="center"/>
    </xf>
    <xf numFmtId="171" fontId="42" fillId="33" borderId="19" xfId="60" applyFont="1" applyFill="1" applyBorder="1" applyAlignment="1">
      <alignment horizontal="center"/>
    </xf>
    <xf numFmtId="171" fontId="40" fillId="33" borderId="20" xfId="60" applyFont="1" applyFill="1" applyBorder="1" applyAlignment="1">
      <alignment horizontal="right"/>
    </xf>
    <xf numFmtId="171" fontId="40" fillId="33" borderId="18" xfId="60" applyFont="1" applyFill="1" applyBorder="1" applyAlignment="1">
      <alignment horizontal="right"/>
    </xf>
    <xf numFmtId="171" fontId="40" fillId="33" borderId="19" xfId="60" applyFont="1" applyFill="1" applyBorder="1" applyAlignment="1">
      <alignment horizontal="right"/>
    </xf>
    <xf numFmtId="171" fontId="42" fillId="33" borderId="20" xfId="60" applyFont="1" applyFill="1" applyBorder="1" applyAlignment="1">
      <alignment horizontal="right"/>
    </xf>
    <xf numFmtId="171" fontId="42" fillId="33" borderId="18" xfId="60" applyFont="1" applyFill="1" applyBorder="1" applyAlignment="1">
      <alignment horizontal="right"/>
    </xf>
    <xf numFmtId="171" fontId="42" fillId="33" borderId="19" xfId="60" applyFont="1" applyFill="1" applyBorder="1" applyAlignment="1">
      <alignment horizontal="right"/>
    </xf>
    <xf numFmtId="171" fontId="40" fillId="33" borderId="20" xfId="60" applyFont="1" applyFill="1" applyBorder="1" applyAlignment="1">
      <alignment horizontal="center" vertical="center" wrapText="1"/>
    </xf>
    <xf numFmtId="171" fontId="40" fillId="33" borderId="18" xfId="60" applyFont="1" applyFill="1" applyBorder="1" applyAlignment="1">
      <alignment horizontal="center" vertical="center" wrapText="1"/>
    </xf>
    <xf numFmtId="171" fontId="40" fillId="33" borderId="19" xfId="6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2.421875" style="0" customWidth="1"/>
    <col min="2" max="2" width="13.57421875" style="0" customWidth="1"/>
    <col min="3" max="3" width="15.421875" style="0" customWidth="1"/>
    <col min="4" max="4" width="13.140625" style="0" customWidth="1"/>
  </cols>
  <sheetData>
    <row r="1" ht="15">
      <c r="A1" t="s">
        <v>0</v>
      </c>
    </row>
    <row r="3" spans="1:4" ht="15">
      <c r="A3" s="157" t="s">
        <v>1</v>
      </c>
      <c r="B3" s="157"/>
      <c r="C3" s="157"/>
      <c r="D3" s="157"/>
    </row>
    <row r="4" spans="1:3" ht="15">
      <c r="A4" t="s">
        <v>2</v>
      </c>
      <c r="B4" t="s">
        <v>3</v>
      </c>
      <c r="C4" s="2" t="s">
        <v>4</v>
      </c>
    </row>
    <row r="5" spans="1:3" ht="15">
      <c r="A5" s="1">
        <v>56.16</v>
      </c>
      <c r="B5" s="1">
        <v>205.91</v>
      </c>
      <c r="C5" s="3">
        <f>B5-A5</f>
        <v>149.75</v>
      </c>
    </row>
    <row r="6" spans="1:3" ht="15">
      <c r="A6" s="1">
        <v>47.28</v>
      </c>
      <c r="B6" s="1">
        <v>173.37</v>
      </c>
      <c r="C6" s="3">
        <f>B6-A6</f>
        <v>126.09</v>
      </c>
    </row>
    <row r="7" ht="15">
      <c r="C7" s="2"/>
    </row>
    <row r="8" ht="15">
      <c r="C8" s="4">
        <f>SUM(C5:C7)</f>
        <v>275.84000000000003</v>
      </c>
    </row>
    <row r="9" ht="15">
      <c r="C9" s="2"/>
    </row>
    <row r="10" ht="15">
      <c r="C10" s="2"/>
    </row>
  </sheetData>
  <sheetProtection/>
  <mergeCells count="1">
    <mergeCell ref="A3:D3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showGridLines="0" tabSelected="1" workbookViewId="0" topLeftCell="A1">
      <selection activeCell="R4" sqref="R4"/>
    </sheetView>
  </sheetViews>
  <sheetFormatPr defaultColWidth="9.140625" defaultRowHeight="15"/>
  <cols>
    <col min="1" max="1" width="5.00390625" style="0" customWidth="1"/>
    <col min="2" max="2" width="5.8515625" style="0" customWidth="1"/>
    <col min="6" max="6" width="23.57421875" style="0" customWidth="1"/>
    <col min="7" max="7" width="3.421875" style="0" bestFit="1" customWidth="1"/>
    <col min="9" max="10" width="10.57421875" style="0" bestFit="1" customWidth="1"/>
    <col min="15" max="17" width="10.57421875" style="0" bestFit="1" customWidth="1"/>
    <col min="18" max="18" width="9.57421875" style="0" bestFit="1" customWidth="1"/>
    <col min="20" max="20" width="9.57421875" style="0" bestFit="1" customWidth="1"/>
  </cols>
  <sheetData>
    <row r="2" spans="1:6" ht="15">
      <c r="A2" s="163" t="s">
        <v>34</v>
      </c>
      <c r="B2" s="163"/>
      <c r="D2" s="24"/>
      <c r="E2" s="24"/>
      <c r="F2" s="24"/>
    </row>
    <row r="3" spans="1:6" ht="15">
      <c r="A3" s="163" t="s">
        <v>33</v>
      </c>
      <c r="B3" s="163"/>
      <c r="C3" s="25"/>
      <c r="D3" s="24"/>
      <c r="E3" s="24"/>
      <c r="F3" s="24"/>
    </row>
    <row r="4" spans="1:6" ht="15">
      <c r="A4" s="163" t="s">
        <v>32</v>
      </c>
      <c r="B4" s="163"/>
      <c r="C4" t="s">
        <v>35</v>
      </c>
      <c r="D4" s="24"/>
      <c r="E4" s="24"/>
      <c r="F4" s="24"/>
    </row>
    <row r="6" spans="1:20" ht="15" customHeight="1">
      <c r="A6" s="179" t="s">
        <v>31</v>
      </c>
      <c r="B6" s="180"/>
      <c r="C6" s="180"/>
      <c r="D6" s="180"/>
      <c r="E6" s="180"/>
      <c r="F6" s="180"/>
      <c r="G6" s="180"/>
      <c r="H6" s="181"/>
      <c r="I6" s="166" t="s">
        <v>30</v>
      </c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1" ht="15">
      <c r="A7" s="182"/>
      <c r="B7" s="183"/>
      <c r="C7" s="183"/>
      <c r="D7" s="183"/>
      <c r="E7" s="183"/>
      <c r="F7" s="183"/>
      <c r="G7" s="183"/>
      <c r="H7" s="184"/>
      <c r="I7" s="118">
        <v>44927</v>
      </c>
      <c r="J7" s="118">
        <v>44958</v>
      </c>
      <c r="K7" s="118">
        <v>44986</v>
      </c>
      <c r="L7" s="118">
        <v>45017</v>
      </c>
      <c r="M7" s="118">
        <v>45047</v>
      </c>
      <c r="N7" s="118">
        <v>45078</v>
      </c>
      <c r="O7" s="118">
        <v>45108</v>
      </c>
      <c r="P7" s="118">
        <v>45139</v>
      </c>
      <c r="Q7" s="118">
        <v>45170</v>
      </c>
      <c r="R7" s="118">
        <v>45200</v>
      </c>
      <c r="S7" s="118">
        <v>45231</v>
      </c>
      <c r="T7" s="118">
        <v>45261</v>
      </c>
      <c r="U7" s="5"/>
    </row>
    <row r="8" spans="1:20" ht="15">
      <c r="A8" s="175" t="s">
        <v>28</v>
      </c>
      <c r="B8" s="167" t="s">
        <v>24</v>
      </c>
      <c r="C8" s="164" t="s">
        <v>5</v>
      </c>
      <c r="D8" s="165"/>
      <c r="E8" s="165"/>
      <c r="F8" s="165"/>
      <c r="G8" s="6"/>
      <c r="H8" s="8"/>
      <c r="I8" s="1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5">
      <c r="A9" s="176"/>
      <c r="B9" s="168"/>
      <c r="C9" s="161" t="s">
        <v>36</v>
      </c>
      <c r="D9" s="162"/>
      <c r="E9" s="162"/>
      <c r="F9" s="162"/>
      <c r="G9" s="48" t="s">
        <v>10</v>
      </c>
      <c r="H9" s="12">
        <v>0</v>
      </c>
      <c r="I9" s="18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15">
        <v>0</v>
      </c>
    </row>
    <row r="10" spans="1:20" ht="15">
      <c r="A10" s="176"/>
      <c r="B10" s="168"/>
      <c r="C10" s="161" t="s">
        <v>6</v>
      </c>
      <c r="D10" s="162"/>
      <c r="E10" s="162"/>
      <c r="F10" s="162"/>
      <c r="G10" s="48" t="s">
        <v>10</v>
      </c>
      <c r="H10" s="12">
        <v>0</v>
      </c>
      <c r="I10" s="18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15">
        <v>0</v>
      </c>
    </row>
    <row r="11" spans="1:20" ht="15">
      <c r="A11" s="176"/>
      <c r="B11" s="168"/>
      <c r="C11" s="161" t="s">
        <v>7</v>
      </c>
      <c r="D11" s="162"/>
      <c r="E11" s="162"/>
      <c r="F11" s="162"/>
      <c r="G11" s="48" t="s">
        <v>10</v>
      </c>
      <c r="H11" s="12">
        <v>0</v>
      </c>
      <c r="I11" s="18">
        <v>0</v>
      </c>
      <c r="J11" s="1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15">
        <v>0</v>
      </c>
    </row>
    <row r="12" spans="1:20" ht="15">
      <c r="A12" s="176"/>
      <c r="B12" s="168"/>
      <c r="C12" s="161" t="s">
        <v>8</v>
      </c>
      <c r="D12" s="162"/>
      <c r="E12" s="162"/>
      <c r="F12" s="162"/>
      <c r="G12" s="48" t="s">
        <v>10</v>
      </c>
      <c r="H12" s="12">
        <v>0</v>
      </c>
      <c r="I12" s="18"/>
      <c r="J12" s="16">
        <v>0</v>
      </c>
      <c r="K12" s="26">
        <v>0</v>
      </c>
      <c r="L12" s="26">
        <v>0</v>
      </c>
      <c r="M12" s="26">
        <v>0</v>
      </c>
      <c r="N12" s="26">
        <v>0</v>
      </c>
      <c r="O12" s="26"/>
      <c r="P12" s="26"/>
      <c r="Q12" s="26"/>
      <c r="R12" s="26"/>
      <c r="S12" s="26"/>
      <c r="T12" s="15"/>
    </row>
    <row r="13" spans="1:20" ht="15">
      <c r="A13" s="176"/>
      <c r="B13" s="169"/>
      <c r="C13" s="158" t="s">
        <v>9</v>
      </c>
      <c r="D13" s="159"/>
      <c r="E13" s="159"/>
      <c r="F13" s="159"/>
      <c r="G13" s="119" t="s">
        <v>11</v>
      </c>
      <c r="H13" s="120">
        <v>0</v>
      </c>
      <c r="I13" s="125">
        <f aca="true" t="shared" si="0" ref="I13:O13">SUM(I9:I12)</f>
        <v>0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0</v>
      </c>
      <c r="N13" s="123">
        <f t="shared" si="0"/>
        <v>0</v>
      </c>
      <c r="O13" s="123">
        <f t="shared" si="0"/>
        <v>0</v>
      </c>
      <c r="P13" s="123">
        <f>SUM(P9:P12)</f>
        <v>0</v>
      </c>
      <c r="Q13" s="123">
        <f>SUM(Q9:Q12)</f>
        <v>0</v>
      </c>
      <c r="R13" s="123">
        <f>SUM(R9:R12)</f>
        <v>0</v>
      </c>
      <c r="S13" s="123">
        <f>SUM(S9:S12)</f>
        <v>0</v>
      </c>
      <c r="T13" s="124">
        <f>SUM(T9:T12)</f>
        <v>0</v>
      </c>
    </row>
    <row r="14" spans="1:20" ht="15">
      <c r="A14" s="176"/>
      <c r="B14" s="170"/>
      <c r="C14" s="170"/>
      <c r="D14" s="170"/>
      <c r="E14" s="170"/>
      <c r="F14" s="170"/>
      <c r="G14" s="170"/>
      <c r="H14" s="17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0" ht="15">
      <c r="A15" s="176"/>
      <c r="B15" s="167" t="s">
        <v>25</v>
      </c>
      <c r="C15" s="174" t="s">
        <v>12</v>
      </c>
      <c r="D15" s="160"/>
      <c r="E15" s="160"/>
      <c r="F15" s="160"/>
      <c r="G15" s="6" t="s">
        <v>10</v>
      </c>
      <c r="H15" s="13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</row>
    <row r="16" spans="1:20" ht="15">
      <c r="A16" s="176"/>
      <c r="B16" s="168"/>
      <c r="C16" s="158" t="s">
        <v>13</v>
      </c>
      <c r="D16" s="159"/>
      <c r="E16" s="159"/>
      <c r="F16" s="159"/>
      <c r="G16" s="119" t="s">
        <v>11</v>
      </c>
      <c r="H16" s="120">
        <v>0</v>
      </c>
      <c r="I16" s="121">
        <f>I15</f>
        <v>0</v>
      </c>
      <c r="J16" s="121">
        <f>J15</f>
        <v>0</v>
      </c>
      <c r="K16" s="121">
        <f>K15</f>
        <v>0</v>
      </c>
      <c r="L16" s="121">
        <f aca="true" t="shared" si="1" ref="L16:S16">L15</f>
        <v>0</v>
      </c>
      <c r="M16" s="121">
        <f t="shared" si="1"/>
        <v>0</v>
      </c>
      <c r="N16" s="121">
        <f t="shared" si="1"/>
        <v>0</v>
      </c>
      <c r="O16" s="121">
        <f t="shared" si="1"/>
        <v>0</v>
      </c>
      <c r="P16" s="121">
        <f t="shared" si="1"/>
        <v>0</v>
      </c>
      <c r="Q16" s="121">
        <f t="shared" si="1"/>
        <v>0</v>
      </c>
      <c r="R16" s="121">
        <f t="shared" si="1"/>
        <v>0</v>
      </c>
      <c r="S16" s="121">
        <f t="shared" si="1"/>
        <v>0</v>
      </c>
      <c r="T16" s="122">
        <f>SUM(T15)</f>
        <v>0</v>
      </c>
    </row>
    <row r="17" spans="1:20" ht="15">
      <c r="A17" s="177"/>
      <c r="B17" s="169"/>
      <c r="C17" s="158" t="s">
        <v>14</v>
      </c>
      <c r="D17" s="159"/>
      <c r="E17" s="159"/>
      <c r="F17" s="159"/>
      <c r="G17" s="119" t="s">
        <v>11</v>
      </c>
      <c r="H17" s="120">
        <v>0</v>
      </c>
      <c r="I17" s="123">
        <f>I13+I16</f>
        <v>0</v>
      </c>
      <c r="J17" s="123">
        <f>J13+J16</f>
        <v>0</v>
      </c>
      <c r="K17" s="123">
        <f>K13+K16</f>
        <v>0</v>
      </c>
      <c r="L17" s="123">
        <f aca="true" t="shared" si="2" ref="L17:S17">L13+L16</f>
        <v>0</v>
      </c>
      <c r="M17" s="123">
        <f t="shared" si="2"/>
        <v>0</v>
      </c>
      <c r="N17" s="123">
        <f t="shared" si="2"/>
        <v>0</v>
      </c>
      <c r="O17" s="123">
        <f t="shared" si="2"/>
        <v>0</v>
      </c>
      <c r="P17" s="123">
        <f t="shared" si="2"/>
        <v>0</v>
      </c>
      <c r="Q17" s="123">
        <f t="shared" si="2"/>
        <v>0</v>
      </c>
      <c r="R17" s="123">
        <f t="shared" si="2"/>
        <v>0</v>
      </c>
      <c r="S17" s="123">
        <f t="shared" si="2"/>
        <v>0</v>
      </c>
      <c r="T17" s="124">
        <f>T13+T16</f>
        <v>0</v>
      </c>
    </row>
    <row r="18" spans="1:20" ht="15">
      <c r="A18" s="178"/>
      <c r="B18" s="170"/>
      <c r="C18" s="170"/>
      <c r="D18" s="170"/>
      <c r="E18" s="170"/>
      <c r="F18" s="170"/>
      <c r="G18" s="170"/>
      <c r="H18" s="17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 ht="15" customHeight="1">
      <c r="A19" s="175" t="s">
        <v>29</v>
      </c>
      <c r="B19" s="171" t="s">
        <v>26</v>
      </c>
      <c r="C19" s="160" t="s">
        <v>17</v>
      </c>
      <c r="D19" s="160"/>
      <c r="E19" s="160"/>
      <c r="F19" s="160"/>
      <c r="G19" s="6" t="s">
        <v>20</v>
      </c>
      <c r="H19" s="13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60">
        <v>0</v>
      </c>
    </row>
    <row r="20" spans="1:20" ht="15">
      <c r="A20" s="176"/>
      <c r="B20" s="172"/>
      <c r="C20" s="162" t="s">
        <v>18</v>
      </c>
      <c r="D20" s="162"/>
      <c r="E20" s="162"/>
      <c r="F20" s="162"/>
      <c r="G20" s="48" t="s">
        <v>20</v>
      </c>
      <c r="H20" s="12">
        <v>0</v>
      </c>
      <c r="I20" s="18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2">
        <v>0</v>
      </c>
    </row>
    <row r="21" spans="1:20" ht="15">
      <c r="A21" s="176"/>
      <c r="B21" s="172"/>
      <c r="C21" s="162" t="s">
        <v>19</v>
      </c>
      <c r="D21" s="162"/>
      <c r="E21" s="162"/>
      <c r="F21" s="162"/>
      <c r="G21" s="48" t="s">
        <v>20</v>
      </c>
      <c r="H21" s="12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2">
        <v>0</v>
      </c>
    </row>
    <row r="22" spans="1:20" ht="15">
      <c r="A22" s="176"/>
      <c r="B22" s="172"/>
      <c r="C22" s="185" t="s">
        <v>83</v>
      </c>
      <c r="D22" s="185"/>
      <c r="E22" s="185"/>
      <c r="F22" s="185"/>
      <c r="G22" s="49" t="s">
        <v>20</v>
      </c>
      <c r="H22" s="14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63">
        <v>0</v>
      </c>
    </row>
    <row r="23" spans="1:20" ht="15">
      <c r="A23" s="176"/>
      <c r="B23" s="173"/>
      <c r="C23" s="126" t="s">
        <v>82</v>
      </c>
      <c r="D23" s="127"/>
      <c r="E23" s="127"/>
      <c r="F23" s="127"/>
      <c r="G23" s="128"/>
      <c r="H23" s="129"/>
      <c r="I23" s="121">
        <f aca="true" t="shared" si="3" ref="I23:T23">SUM(I19:I22)</f>
        <v>0</v>
      </c>
      <c r="J23" s="121">
        <f t="shared" si="3"/>
        <v>0</v>
      </c>
      <c r="K23" s="121">
        <f t="shared" si="3"/>
        <v>0</v>
      </c>
      <c r="L23" s="121">
        <f t="shared" si="3"/>
        <v>0</v>
      </c>
      <c r="M23" s="121">
        <f t="shared" si="3"/>
        <v>0</v>
      </c>
      <c r="N23" s="121">
        <f t="shared" si="3"/>
        <v>0</v>
      </c>
      <c r="O23" s="121">
        <f t="shared" si="3"/>
        <v>0</v>
      </c>
      <c r="P23" s="121">
        <f t="shared" si="3"/>
        <v>0</v>
      </c>
      <c r="Q23" s="121">
        <f t="shared" si="3"/>
        <v>0</v>
      </c>
      <c r="R23" s="121">
        <f t="shared" si="3"/>
        <v>0</v>
      </c>
      <c r="S23" s="121">
        <f t="shared" si="3"/>
        <v>0</v>
      </c>
      <c r="T23" s="122">
        <f t="shared" si="3"/>
        <v>0</v>
      </c>
    </row>
    <row r="24" spans="1:20" ht="15">
      <c r="A24" s="17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1:20" ht="15">
      <c r="A25" s="176"/>
      <c r="B25" s="171" t="s">
        <v>27</v>
      </c>
      <c r="C25" s="158" t="s">
        <v>22</v>
      </c>
      <c r="D25" s="159"/>
      <c r="E25" s="159"/>
      <c r="F25" s="159"/>
      <c r="G25" s="119" t="s">
        <v>11</v>
      </c>
      <c r="H25" s="120">
        <v>0</v>
      </c>
      <c r="I25" s="130">
        <f aca="true" t="shared" si="4" ref="I25:T25">I17-I23</f>
        <v>0</v>
      </c>
      <c r="J25" s="131">
        <f t="shared" si="4"/>
        <v>0</v>
      </c>
      <c r="K25" s="131">
        <f t="shared" si="4"/>
        <v>0</v>
      </c>
      <c r="L25" s="131">
        <f t="shared" si="4"/>
        <v>0</v>
      </c>
      <c r="M25" s="131">
        <f t="shared" si="4"/>
        <v>0</v>
      </c>
      <c r="N25" s="131">
        <f t="shared" si="4"/>
        <v>0</v>
      </c>
      <c r="O25" s="131">
        <f t="shared" si="4"/>
        <v>0</v>
      </c>
      <c r="P25" s="131">
        <f t="shared" si="4"/>
        <v>0</v>
      </c>
      <c r="Q25" s="131">
        <f t="shared" si="4"/>
        <v>0</v>
      </c>
      <c r="R25" s="131">
        <f t="shared" si="4"/>
        <v>0</v>
      </c>
      <c r="S25" s="131">
        <f t="shared" si="4"/>
        <v>0</v>
      </c>
      <c r="T25" s="132">
        <f t="shared" si="4"/>
        <v>0</v>
      </c>
    </row>
    <row r="26" spans="1:20" ht="15">
      <c r="A26" s="176"/>
      <c r="B26" s="172"/>
      <c r="C26" s="11"/>
      <c r="D26" s="9"/>
      <c r="E26" s="9"/>
      <c r="F26" s="9"/>
      <c r="G26" s="9"/>
      <c r="H26" s="10"/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1:20" ht="15">
      <c r="A27" s="176"/>
      <c r="B27" s="172"/>
      <c r="C27" s="161" t="s">
        <v>21</v>
      </c>
      <c r="D27" s="162"/>
      <c r="E27" s="162"/>
      <c r="F27" s="162"/>
      <c r="G27" s="48" t="s">
        <v>10</v>
      </c>
      <c r="H27" s="12">
        <v>0</v>
      </c>
      <c r="I27" s="21">
        <f>I25*0.65%</f>
        <v>0</v>
      </c>
      <c r="J27" s="22">
        <f>J25*0.65%</f>
        <v>0</v>
      </c>
      <c r="K27" s="22">
        <f aca="true" t="shared" si="5" ref="K27:S27">K25*0.65%</f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>O25*0.65%</f>
        <v>0</v>
      </c>
      <c r="P27" s="22">
        <f>P25*0.65%</f>
        <v>0</v>
      </c>
      <c r="Q27" s="22">
        <f>Q25*0.65%</f>
        <v>0</v>
      </c>
      <c r="R27" s="22">
        <f t="shared" si="5"/>
        <v>0</v>
      </c>
      <c r="S27" s="22">
        <f t="shared" si="5"/>
        <v>0</v>
      </c>
      <c r="T27" s="23">
        <f>T25*0.65%</f>
        <v>0</v>
      </c>
    </row>
    <row r="28" spans="1:20" ht="15">
      <c r="A28" s="176"/>
      <c r="B28" s="172"/>
      <c r="C28" s="161" t="s">
        <v>15</v>
      </c>
      <c r="D28" s="162"/>
      <c r="E28" s="162"/>
      <c r="F28" s="162"/>
      <c r="G28" s="48" t="s">
        <v>20</v>
      </c>
      <c r="H28" s="12">
        <v>0</v>
      </c>
      <c r="I28" s="18">
        <v>0</v>
      </c>
      <c r="J28" s="26">
        <v>0</v>
      </c>
      <c r="K28" s="26">
        <v>0</v>
      </c>
      <c r="L28" s="16">
        <v>0</v>
      </c>
      <c r="M28" s="16">
        <v>0</v>
      </c>
      <c r="N28" s="16">
        <v>0</v>
      </c>
      <c r="O28" s="16"/>
      <c r="P28" s="16"/>
      <c r="Q28" s="16"/>
      <c r="R28" s="16">
        <v>0</v>
      </c>
      <c r="S28" s="16">
        <v>0</v>
      </c>
      <c r="T28" s="15">
        <v>0</v>
      </c>
    </row>
    <row r="29" spans="1:20" ht="15">
      <c r="A29" s="176"/>
      <c r="B29" s="172"/>
      <c r="C29" s="158" t="s">
        <v>88</v>
      </c>
      <c r="D29" s="159"/>
      <c r="E29" s="159"/>
      <c r="F29" s="159"/>
      <c r="G29" s="119" t="s">
        <v>11</v>
      </c>
      <c r="H29" s="120">
        <v>0</v>
      </c>
      <c r="I29" s="130">
        <f>I27-I28</f>
        <v>0</v>
      </c>
      <c r="J29" s="131">
        <f>J27-J28</f>
        <v>0</v>
      </c>
      <c r="K29" s="131">
        <f aca="true" t="shared" si="6" ref="K29:R29">K27-K28</f>
        <v>0</v>
      </c>
      <c r="L29" s="131">
        <f t="shared" si="6"/>
        <v>0</v>
      </c>
      <c r="M29" s="131">
        <f t="shared" si="6"/>
        <v>0</v>
      </c>
      <c r="N29" s="131">
        <f t="shared" si="6"/>
        <v>0</v>
      </c>
      <c r="O29" s="131">
        <f>O27-O28</f>
        <v>0</v>
      </c>
      <c r="P29" s="131">
        <f>P27-P28</f>
        <v>0</v>
      </c>
      <c r="Q29" s="131">
        <f>Q27-Q28</f>
        <v>0</v>
      </c>
      <c r="R29" s="131">
        <f t="shared" si="6"/>
        <v>0</v>
      </c>
      <c r="S29" s="131">
        <f>S27-S28</f>
        <v>0</v>
      </c>
      <c r="T29" s="132">
        <f>T27-T28</f>
        <v>0</v>
      </c>
    </row>
    <row r="30" spans="1:20" ht="15">
      <c r="A30" s="176"/>
      <c r="B30" s="172"/>
      <c r="C30" s="11"/>
      <c r="D30" s="9"/>
      <c r="E30" s="9"/>
      <c r="F30" s="9"/>
      <c r="G30" s="9"/>
      <c r="H30" s="10"/>
      <c r="I30" s="11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</row>
    <row r="31" spans="1:20" ht="15">
      <c r="A31" s="176"/>
      <c r="B31" s="172"/>
      <c r="C31" s="161" t="s">
        <v>23</v>
      </c>
      <c r="D31" s="162"/>
      <c r="E31" s="162"/>
      <c r="F31" s="162"/>
      <c r="G31" s="48" t="s">
        <v>10</v>
      </c>
      <c r="H31" s="12">
        <v>0</v>
      </c>
      <c r="I31" s="21">
        <f>I25*3%</f>
        <v>0</v>
      </c>
      <c r="J31" s="22">
        <f>J25*3%</f>
        <v>0</v>
      </c>
      <c r="K31" s="22">
        <f aca="true" t="shared" si="7" ref="K31:S31">K25*3%</f>
        <v>0</v>
      </c>
      <c r="L31" s="22">
        <f t="shared" si="7"/>
        <v>0</v>
      </c>
      <c r="M31" s="22">
        <f t="shared" si="7"/>
        <v>0</v>
      </c>
      <c r="N31" s="22">
        <f t="shared" si="7"/>
        <v>0</v>
      </c>
      <c r="O31" s="22">
        <f t="shared" si="7"/>
        <v>0</v>
      </c>
      <c r="P31" s="22">
        <f t="shared" si="7"/>
        <v>0</v>
      </c>
      <c r="Q31" s="22">
        <f t="shared" si="7"/>
        <v>0</v>
      </c>
      <c r="R31" s="22">
        <f t="shared" si="7"/>
        <v>0</v>
      </c>
      <c r="S31" s="22">
        <f t="shared" si="7"/>
        <v>0</v>
      </c>
      <c r="T31" s="23">
        <f>T25*3%</f>
        <v>0</v>
      </c>
    </row>
    <row r="32" spans="1:20" ht="15">
      <c r="A32" s="176"/>
      <c r="B32" s="172"/>
      <c r="C32" s="161" t="s">
        <v>16</v>
      </c>
      <c r="D32" s="162"/>
      <c r="E32" s="162"/>
      <c r="F32" s="162"/>
      <c r="G32" s="48" t="s">
        <v>20</v>
      </c>
      <c r="H32" s="12">
        <v>0</v>
      </c>
      <c r="I32" s="11"/>
      <c r="J32" s="9"/>
      <c r="K32" s="9"/>
      <c r="L32" s="9"/>
      <c r="M32" s="9"/>
      <c r="N32" s="9"/>
      <c r="O32" s="26"/>
      <c r="P32" s="26"/>
      <c r="Q32" s="26"/>
      <c r="R32" s="9"/>
      <c r="S32" s="9"/>
      <c r="T32" s="10"/>
    </row>
    <row r="33" spans="1:20" ht="15">
      <c r="A33" s="177"/>
      <c r="B33" s="173"/>
      <c r="C33" s="158" t="s">
        <v>89</v>
      </c>
      <c r="D33" s="159"/>
      <c r="E33" s="159"/>
      <c r="F33" s="159"/>
      <c r="G33" s="119" t="s">
        <v>11</v>
      </c>
      <c r="H33" s="120">
        <v>0</v>
      </c>
      <c r="I33" s="130">
        <f>I31-I32</f>
        <v>0</v>
      </c>
      <c r="J33" s="131">
        <f>J31-J32</f>
        <v>0</v>
      </c>
      <c r="K33" s="131">
        <f aca="true" t="shared" si="8" ref="K33:S33">K31-K32</f>
        <v>0</v>
      </c>
      <c r="L33" s="131">
        <f t="shared" si="8"/>
        <v>0</v>
      </c>
      <c r="M33" s="131">
        <f t="shared" si="8"/>
        <v>0</v>
      </c>
      <c r="N33" s="131">
        <f t="shared" si="8"/>
        <v>0</v>
      </c>
      <c r="O33" s="131">
        <f t="shared" si="8"/>
        <v>0</v>
      </c>
      <c r="P33" s="131">
        <f t="shared" si="8"/>
        <v>0</v>
      </c>
      <c r="Q33" s="131">
        <f t="shared" si="8"/>
        <v>0</v>
      </c>
      <c r="R33" s="131">
        <f t="shared" si="8"/>
        <v>0</v>
      </c>
      <c r="S33" s="131">
        <f t="shared" si="8"/>
        <v>0</v>
      </c>
      <c r="T33" s="132">
        <f>T31-T32</f>
        <v>0</v>
      </c>
    </row>
  </sheetData>
  <sheetProtection/>
  <protectedRanges>
    <protectedRange sqref="I8:T12 I15:T15 I19:T22 I26:T28 I30:T32" name="Intervalo1"/>
  </protectedRanges>
  <mergeCells count="33">
    <mergeCell ref="A3:B3"/>
    <mergeCell ref="A2:B2"/>
    <mergeCell ref="B25:B33"/>
    <mergeCell ref="A8:A17"/>
    <mergeCell ref="A18:H18"/>
    <mergeCell ref="A19:A33"/>
    <mergeCell ref="A6:H7"/>
    <mergeCell ref="C22:F22"/>
    <mergeCell ref="C27:F27"/>
    <mergeCell ref="C28:F28"/>
    <mergeCell ref="I6:T6"/>
    <mergeCell ref="B8:B13"/>
    <mergeCell ref="B15:B17"/>
    <mergeCell ref="B14:H14"/>
    <mergeCell ref="C25:F25"/>
    <mergeCell ref="C20:F20"/>
    <mergeCell ref="C12:F12"/>
    <mergeCell ref="B19:B23"/>
    <mergeCell ref="C15:F15"/>
    <mergeCell ref="C16:F16"/>
    <mergeCell ref="A4:B4"/>
    <mergeCell ref="C8:F8"/>
    <mergeCell ref="C9:F9"/>
    <mergeCell ref="C10:F10"/>
    <mergeCell ref="C11:F11"/>
    <mergeCell ref="C13:F13"/>
    <mergeCell ref="C17:F17"/>
    <mergeCell ref="C19:F19"/>
    <mergeCell ref="C31:F31"/>
    <mergeCell ref="C32:F32"/>
    <mergeCell ref="C33:F33"/>
    <mergeCell ref="C21:F21"/>
    <mergeCell ref="C29:F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75"/>
  <sheetViews>
    <sheetView showGridLines="0" view="pageBreakPreview" zoomScale="90" zoomScaleNormal="90" zoomScaleSheetLayoutView="90" workbookViewId="0" topLeftCell="A40">
      <selection activeCell="U12" sqref="U12"/>
    </sheetView>
  </sheetViews>
  <sheetFormatPr defaultColWidth="9.140625" defaultRowHeight="15"/>
  <cols>
    <col min="1" max="1" width="5.00390625" style="0" customWidth="1"/>
    <col min="2" max="2" width="7.00390625" style="0" customWidth="1"/>
    <col min="3" max="3" width="17.57421875" style="0" customWidth="1"/>
    <col min="6" max="6" width="33.00390625" style="0" customWidth="1"/>
    <col min="7" max="7" width="3.421875" style="0" bestFit="1" customWidth="1"/>
    <col min="9" max="20" width="15.7109375" style="0" customWidth="1"/>
  </cols>
  <sheetData>
    <row r="2" spans="1:6" ht="15">
      <c r="A2" s="163" t="s">
        <v>34</v>
      </c>
      <c r="B2" s="163"/>
      <c r="C2" s="25"/>
      <c r="D2" s="24"/>
      <c r="E2" s="24"/>
      <c r="F2" s="24"/>
    </row>
    <row r="3" spans="1:6" ht="15">
      <c r="A3" s="163" t="s">
        <v>33</v>
      </c>
      <c r="B3" s="163"/>
      <c r="C3" s="25"/>
      <c r="D3" s="24"/>
      <c r="E3" s="24"/>
      <c r="F3" s="24"/>
    </row>
    <row r="4" spans="1:6" ht="15">
      <c r="A4" s="163" t="s">
        <v>32</v>
      </c>
      <c r="B4" s="163"/>
      <c r="C4" s="25" t="s">
        <v>35</v>
      </c>
      <c r="D4" s="24"/>
      <c r="E4" s="24"/>
      <c r="F4" s="24"/>
    </row>
    <row r="6" spans="1:20" ht="15" customHeight="1">
      <c r="A6" s="179" t="s">
        <v>65</v>
      </c>
      <c r="B6" s="180"/>
      <c r="C6" s="180"/>
      <c r="D6" s="180"/>
      <c r="E6" s="180"/>
      <c r="F6" s="180"/>
      <c r="G6" s="180"/>
      <c r="H6" s="181"/>
      <c r="I6" s="186" t="s">
        <v>66</v>
      </c>
      <c r="J6" s="187"/>
      <c r="K6" s="188"/>
      <c r="L6" s="186" t="s">
        <v>67</v>
      </c>
      <c r="M6" s="187"/>
      <c r="N6" s="188"/>
      <c r="O6" s="186" t="s">
        <v>68</v>
      </c>
      <c r="P6" s="187"/>
      <c r="Q6" s="188"/>
      <c r="R6" s="189" t="s">
        <v>69</v>
      </c>
      <c r="S6" s="190"/>
      <c r="T6" s="191"/>
    </row>
    <row r="7" spans="1:21" ht="15">
      <c r="A7" s="182"/>
      <c r="B7" s="183"/>
      <c r="C7" s="183"/>
      <c r="D7" s="183"/>
      <c r="E7" s="183"/>
      <c r="F7" s="183"/>
      <c r="G7" s="183"/>
      <c r="H7" s="183"/>
      <c r="I7" s="118"/>
      <c r="J7" s="118">
        <v>44958</v>
      </c>
      <c r="K7" s="118">
        <v>44986</v>
      </c>
      <c r="L7" s="118">
        <v>45017</v>
      </c>
      <c r="M7" s="118">
        <v>45047</v>
      </c>
      <c r="N7" s="118">
        <v>45078</v>
      </c>
      <c r="O7" s="118">
        <v>45108</v>
      </c>
      <c r="P7" s="118">
        <v>45139</v>
      </c>
      <c r="Q7" s="118">
        <v>45170</v>
      </c>
      <c r="R7" s="118">
        <v>45200</v>
      </c>
      <c r="S7" s="118">
        <v>45231</v>
      </c>
      <c r="T7" s="118">
        <v>45261</v>
      </c>
      <c r="U7" s="118"/>
    </row>
    <row r="8" spans="1:20" ht="15">
      <c r="A8" s="175" t="s">
        <v>28</v>
      </c>
      <c r="B8" s="175" t="s">
        <v>24</v>
      </c>
      <c r="C8" s="164" t="s">
        <v>5</v>
      </c>
      <c r="D8" s="165"/>
      <c r="E8" s="165"/>
      <c r="F8" s="165"/>
      <c r="G8" s="64"/>
      <c r="H8" s="65"/>
      <c r="I8" s="66"/>
      <c r="J8" s="65"/>
      <c r="K8" s="67"/>
      <c r="L8" s="66"/>
      <c r="M8" s="65"/>
      <c r="N8" s="67"/>
      <c r="O8" s="66"/>
      <c r="P8" s="65"/>
      <c r="Q8" s="67"/>
      <c r="R8" s="27"/>
      <c r="S8" s="27"/>
      <c r="T8" s="28"/>
    </row>
    <row r="9" spans="1:20" ht="15">
      <c r="A9" s="176"/>
      <c r="B9" s="176"/>
      <c r="C9" s="209" t="s">
        <v>63</v>
      </c>
      <c r="D9" s="210"/>
      <c r="E9" s="210"/>
      <c r="F9" s="210"/>
      <c r="G9" s="68" t="s">
        <v>10</v>
      </c>
      <c r="H9" s="69">
        <v>0</v>
      </c>
      <c r="I9" s="70">
        <v>0</v>
      </c>
      <c r="J9" s="61">
        <v>0</v>
      </c>
      <c r="K9" s="62">
        <v>0</v>
      </c>
      <c r="L9" s="70">
        <v>0</v>
      </c>
      <c r="M9" s="61">
        <v>0</v>
      </c>
      <c r="N9" s="62">
        <v>0</v>
      </c>
      <c r="O9" s="70">
        <v>0</v>
      </c>
      <c r="P9" s="61">
        <v>0</v>
      </c>
      <c r="Q9" s="62">
        <v>0</v>
      </c>
      <c r="R9" s="30">
        <v>0</v>
      </c>
      <c r="S9" s="30">
        <v>0</v>
      </c>
      <c r="T9" s="31">
        <v>0</v>
      </c>
    </row>
    <row r="10" spans="1:20" ht="15">
      <c r="A10" s="176"/>
      <c r="B10" s="176"/>
      <c r="C10" s="207" t="s">
        <v>36</v>
      </c>
      <c r="D10" s="208"/>
      <c r="E10" s="208"/>
      <c r="F10" s="208"/>
      <c r="G10" s="64" t="s">
        <v>10</v>
      </c>
      <c r="H10" s="74">
        <v>0</v>
      </c>
      <c r="I10" s="104">
        <v>0</v>
      </c>
      <c r="J10" s="58">
        <v>0</v>
      </c>
      <c r="K10" s="60">
        <v>0</v>
      </c>
      <c r="L10" s="104">
        <v>0</v>
      </c>
      <c r="M10" s="58">
        <v>0</v>
      </c>
      <c r="N10" s="60">
        <v>0</v>
      </c>
      <c r="O10" s="104">
        <v>0</v>
      </c>
      <c r="P10" s="58">
        <v>0</v>
      </c>
      <c r="Q10" s="60">
        <v>0</v>
      </c>
      <c r="R10" s="46">
        <v>0</v>
      </c>
      <c r="S10" s="46">
        <v>0</v>
      </c>
      <c r="T10" s="47">
        <v>0</v>
      </c>
    </row>
    <row r="11" spans="1:20" ht="15">
      <c r="A11" s="176"/>
      <c r="B11" s="176"/>
      <c r="C11" s="110" t="s">
        <v>91</v>
      </c>
      <c r="D11" s="109"/>
      <c r="E11" s="109"/>
      <c r="F11" s="109"/>
      <c r="G11" s="116" t="s">
        <v>20</v>
      </c>
      <c r="H11" s="117">
        <v>0</v>
      </c>
      <c r="I11" s="111">
        <v>0</v>
      </c>
      <c r="J11" s="112">
        <v>0</v>
      </c>
      <c r="K11" s="113">
        <v>0</v>
      </c>
      <c r="L11" s="111">
        <v>0</v>
      </c>
      <c r="M11" s="112">
        <v>0</v>
      </c>
      <c r="N11" s="113">
        <v>0</v>
      </c>
      <c r="O11" s="111">
        <v>0</v>
      </c>
      <c r="P11" s="112">
        <v>0</v>
      </c>
      <c r="Q11" s="113">
        <v>0</v>
      </c>
      <c r="R11" s="114">
        <v>0</v>
      </c>
      <c r="S11" s="114">
        <v>0</v>
      </c>
      <c r="T11" s="115">
        <v>0</v>
      </c>
    </row>
    <row r="12" spans="1:20" ht="15">
      <c r="A12" s="176"/>
      <c r="B12" s="176"/>
      <c r="C12" s="158" t="s">
        <v>92</v>
      </c>
      <c r="D12" s="159"/>
      <c r="E12" s="159"/>
      <c r="F12" s="159"/>
      <c r="G12" s="119" t="s">
        <v>11</v>
      </c>
      <c r="H12" s="133">
        <v>0</v>
      </c>
      <c r="I12" s="134">
        <f>SUM(I10:I11)</f>
        <v>0</v>
      </c>
      <c r="J12" s="135">
        <f>SUM(J10:J11)</f>
        <v>0</v>
      </c>
      <c r="K12" s="136">
        <f>SUM(K10:K11)</f>
        <v>0</v>
      </c>
      <c r="L12" s="134"/>
      <c r="M12" s="135"/>
      <c r="N12" s="136"/>
      <c r="O12" s="134"/>
      <c r="P12" s="135"/>
      <c r="Q12" s="136"/>
      <c r="R12" s="137"/>
      <c r="S12" s="137"/>
      <c r="T12" s="138"/>
    </row>
    <row r="13" spans="1:20" ht="15">
      <c r="A13" s="176"/>
      <c r="B13" s="176"/>
      <c r="C13" s="209" t="s">
        <v>6</v>
      </c>
      <c r="D13" s="210"/>
      <c r="E13" s="210"/>
      <c r="F13" s="210"/>
      <c r="G13" s="68" t="s">
        <v>10</v>
      </c>
      <c r="H13" s="69">
        <v>0</v>
      </c>
      <c r="I13" s="70"/>
      <c r="J13" s="61">
        <v>0</v>
      </c>
      <c r="K13" s="62">
        <v>0</v>
      </c>
      <c r="L13" s="70">
        <v>0</v>
      </c>
      <c r="M13" s="61">
        <v>0</v>
      </c>
      <c r="N13" s="62">
        <v>0</v>
      </c>
      <c r="O13" s="70">
        <v>0</v>
      </c>
      <c r="P13" s="61">
        <v>0</v>
      </c>
      <c r="Q13" s="62">
        <v>0</v>
      </c>
      <c r="R13" s="30">
        <v>0</v>
      </c>
      <c r="S13" s="30">
        <v>0</v>
      </c>
      <c r="T13" s="31">
        <v>0</v>
      </c>
    </row>
    <row r="14" spans="1:20" ht="15">
      <c r="A14" s="176"/>
      <c r="B14" s="176"/>
      <c r="C14" s="209" t="s">
        <v>7</v>
      </c>
      <c r="D14" s="210"/>
      <c r="E14" s="210"/>
      <c r="F14" s="210"/>
      <c r="G14" s="68" t="s">
        <v>10</v>
      </c>
      <c r="H14" s="69">
        <v>0</v>
      </c>
      <c r="I14" s="70">
        <v>0</v>
      </c>
      <c r="J14" s="71">
        <v>0</v>
      </c>
      <c r="K14" s="62">
        <v>0</v>
      </c>
      <c r="L14" s="70">
        <v>0</v>
      </c>
      <c r="M14" s="61">
        <v>0</v>
      </c>
      <c r="N14" s="62">
        <v>0</v>
      </c>
      <c r="O14" s="70">
        <v>0</v>
      </c>
      <c r="P14" s="61">
        <v>0</v>
      </c>
      <c r="Q14" s="62">
        <v>0</v>
      </c>
      <c r="R14" s="30">
        <v>0</v>
      </c>
      <c r="S14" s="30">
        <v>0</v>
      </c>
      <c r="T14" s="31">
        <v>0</v>
      </c>
    </row>
    <row r="15" spans="1:20" ht="15">
      <c r="A15" s="176"/>
      <c r="B15" s="176"/>
      <c r="C15" s="72" t="s">
        <v>64</v>
      </c>
      <c r="D15" s="73"/>
      <c r="E15" s="73"/>
      <c r="F15" s="73"/>
      <c r="G15" s="68" t="s">
        <v>10</v>
      </c>
      <c r="H15" s="69">
        <v>0</v>
      </c>
      <c r="I15" s="70"/>
      <c r="J15" s="71">
        <v>0</v>
      </c>
      <c r="K15" s="62">
        <v>0</v>
      </c>
      <c r="L15" s="70">
        <v>0</v>
      </c>
      <c r="M15" s="61">
        <v>0</v>
      </c>
      <c r="N15" s="62">
        <v>0</v>
      </c>
      <c r="O15" s="70">
        <v>0</v>
      </c>
      <c r="P15" s="61">
        <v>0</v>
      </c>
      <c r="Q15" s="62">
        <v>0</v>
      </c>
      <c r="R15" s="30"/>
      <c r="S15" s="30"/>
      <c r="T15" s="31"/>
    </row>
    <row r="16" spans="1:20" ht="15">
      <c r="A16" s="176"/>
      <c r="B16" s="176"/>
      <c r="C16" s="209" t="s">
        <v>8</v>
      </c>
      <c r="D16" s="210"/>
      <c r="E16" s="210"/>
      <c r="F16" s="210"/>
      <c r="G16" s="68" t="s">
        <v>10</v>
      </c>
      <c r="H16" s="69">
        <v>0</v>
      </c>
      <c r="I16" s="70">
        <v>0</v>
      </c>
      <c r="J16" s="71">
        <v>0</v>
      </c>
      <c r="K16" s="62">
        <v>0</v>
      </c>
      <c r="L16" s="70">
        <f>PIS_COFINS!L13</f>
        <v>0</v>
      </c>
      <c r="M16" s="61">
        <f>PIS_COFINS!M13</f>
        <v>0</v>
      </c>
      <c r="N16" s="62">
        <f>PIS_COFINS!N13</f>
        <v>0</v>
      </c>
      <c r="O16" s="70">
        <v>0</v>
      </c>
      <c r="P16" s="61">
        <v>0</v>
      </c>
      <c r="Q16" s="62">
        <v>0</v>
      </c>
      <c r="R16" s="70"/>
      <c r="S16" s="61">
        <v>0</v>
      </c>
      <c r="T16" s="62">
        <v>0</v>
      </c>
    </row>
    <row r="17" spans="1:20" ht="15">
      <c r="A17" s="176"/>
      <c r="B17" s="177"/>
      <c r="C17" s="158" t="s">
        <v>90</v>
      </c>
      <c r="D17" s="159"/>
      <c r="E17" s="159"/>
      <c r="F17" s="159"/>
      <c r="G17" s="119" t="s">
        <v>11</v>
      </c>
      <c r="H17" s="133">
        <v>0</v>
      </c>
      <c r="I17" s="125">
        <f aca="true" t="shared" si="0" ref="I17:T17">I9+I12+I13+I14+I15+I16</f>
        <v>0</v>
      </c>
      <c r="J17" s="123">
        <f t="shared" si="0"/>
        <v>0</v>
      </c>
      <c r="K17" s="124">
        <f t="shared" si="0"/>
        <v>0</v>
      </c>
      <c r="L17" s="125">
        <f t="shared" si="0"/>
        <v>0</v>
      </c>
      <c r="M17" s="123">
        <f t="shared" si="0"/>
        <v>0</v>
      </c>
      <c r="N17" s="124">
        <f t="shared" si="0"/>
        <v>0</v>
      </c>
      <c r="O17" s="125">
        <f t="shared" si="0"/>
        <v>0</v>
      </c>
      <c r="P17" s="123">
        <f t="shared" si="0"/>
        <v>0</v>
      </c>
      <c r="Q17" s="124">
        <f t="shared" si="0"/>
        <v>0</v>
      </c>
      <c r="R17" s="125">
        <f>R9+R12+R13+R14+R15+R16</f>
        <v>0</v>
      </c>
      <c r="S17" s="123">
        <f t="shared" si="0"/>
        <v>0</v>
      </c>
      <c r="T17" s="124">
        <f t="shared" si="0"/>
        <v>0</v>
      </c>
    </row>
    <row r="18" spans="1:20" ht="15">
      <c r="A18" s="176"/>
      <c r="B18" s="215" t="s">
        <v>42</v>
      </c>
      <c r="C18" s="207" t="s">
        <v>37</v>
      </c>
      <c r="D18" s="208"/>
      <c r="E18" s="208"/>
      <c r="F18" s="208"/>
      <c r="G18" s="64" t="s">
        <v>10</v>
      </c>
      <c r="H18" s="74">
        <v>0</v>
      </c>
      <c r="I18" s="70">
        <v>0</v>
      </c>
      <c r="J18" s="61">
        <v>0</v>
      </c>
      <c r="K18" s="62">
        <v>0</v>
      </c>
      <c r="L18" s="70">
        <v>0</v>
      </c>
      <c r="M18" s="61">
        <v>0</v>
      </c>
      <c r="N18" s="62">
        <v>0</v>
      </c>
      <c r="O18" s="70">
        <v>0</v>
      </c>
      <c r="P18" s="61">
        <v>0</v>
      </c>
      <c r="Q18" s="62">
        <v>0</v>
      </c>
      <c r="R18" s="29">
        <v>0</v>
      </c>
      <c r="S18" s="30">
        <v>0</v>
      </c>
      <c r="T18" s="31">
        <v>0</v>
      </c>
    </row>
    <row r="19" spans="1:20" ht="15">
      <c r="A19" s="176"/>
      <c r="B19" s="216"/>
      <c r="C19" s="209" t="s">
        <v>38</v>
      </c>
      <c r="D19" s="210"/>
      <c r="E19" s="210"/>
      <c r="F19" s="210"/>
      <c r="G19" s="68" t="s">
        <v>10</v>
      </c>
      <c r="H19" s="69">
        <v>0</v>
      </c>
      <c r="I19" s="70">
        <v>0</v>
      </c>
      <c r="J19" s="61">
        <v>0</v>
      </c>
      <c r="K19" s="62">
        <v>0</v>
      </c>
      <c r="L19" s="70">
        <v>0</v>
      </c>
      <c r="M19" s="61">
        <v>0</v>
      </c>
      <c r="N19" s="62">
        <v>0</v>
      </c>
      <c r="O19" s="70">
        <v>0</v>
      </c>
      <c r="P19" s="61">
        <v>0</v>
      </c>
      <c r="Q19" s="62">
        <v>0</v>
      </c>
      <c r="R19" s="29">
        <v>0</v>
      </c>
      <c r="S19" s="30">
        <v>0</v>
      </c>
      <c r="T19" s="31">
        <v>0</v>
      </c>
    </row>
    <row r="20" spans="1:20" ht="15">
      <c r="A20" s="176"/>
      <c r="B20" s="216"/>
      <c r="C20" s="72" t="s">
        <v>39</v>
      </c>
      <c r="D20" s="73"/>
      <c r="E20" s="73"/>
      <c r="F20" s="73"/>
      <c r="G20" s="68" t="s">
        <v>10</v>
      </c>
      <c r="H20" s="69">
        <v>0</v>
      </c>
      <c r="I20" s="70">
        <v>0</v>
      </c>
      <c r="J20" s="71">
        <v>0</v>
      </c>
      <c r="K20" s="62">
        <v>0</v>
      </c>
      <c r="L20" s="70">
        <v>0</v>
      </c>
      <c r="M20" s="71">
        <v>0</v>
      </c>
      <c r="N20" s="62">
        <v>0</v>
      </c>
      <c r="O20" s="70">
        <v>0</v>
      </c>
      <c r="P20" s="71">
        <v>0</v>
      </c>
      <c r="Q20" s="62">
        <v>0</v>
      </c>
      <c r="R20" s="29">
        <v>0</v>
      </c>
      <c r="S20" s="32">
        <v>0</v>
      </c>
      <c r="T20" s="31">
        <v>0</v>
      </c>
    </row>
    <row r="21" spans="1:20" ht="15">
      <c r="A21" s="176"/>
      <c r="B21" s="216"/>
      <c r="C21" s="209" t="s">
        <v>40</v>
      </c>
      <c r="D21" s="210"/>
      <c r="E21" s="210"/>
      <c r="F21" s="210"/>
      <c r="G21" s="68" t="s">
        <v>10</v>
      </c>
      <c r="H21" s="69">
        <v>0</v>
      </c>
      <c r="I21" s="70">
        <v>0</v>
      </c>
      <c r="J21" s="71">
        <v>0</v>
      </c>
      <c r="K21" s="62">
        <v>0</v>
      </c>
      <c r="L21" s="70">
        <v>0</v>
      </c>
      <c r="M21" s="71">
        <v>0</v>
      </c>
      <c r="N21" s="62">
        <v>0</v>
      </c>
      <c r="O21" s="70">
        <v>0</v>
      </c>
      <c r="P21" s="71">
        <v>0</v>
      </c>
      <c r="Q21" s="62">
        <v>0</v>
      </c>
      <c r="R21" s="29">
        <v>0</v>
      </c>
      <c r="S21" s="32">
        <v>0</v>
      </c>
      <c r="T21" s="31">
        <v>0</v>
      </c>
    </row>
    <row r="22" spans="1:20" ht="15">
      <c r="A22" s="176"/>
      <c r="B22" s="217"/>
      <c r="C22" s="158" t="s">
        <v>41</v>
      </c>
      <c r="D22" s="159"/>
      <c r="E22" s="159"/>
      <c r="F22" s="159"/>
      <c r="G22" s="119" t="s">
        <v>11</v>
      </c>
      <c r="H22" s="133">
        <v>0</v>
      </c>
      <c r="I22" s="125">
        <f aca="true" t="shared" si="1" ref="I22:T22">SUM(I18:I21)</f>
        <v>0</v>
      </c>
      <c r="J22" s="123">
        <f t="shared" si="1"/>
        <v>0</v>
      </c>
      <c r="K22" s="124">
        <f t="shared" si="1"/>
        <v>0</v>
      </c>
      <c r="L22" s="125">
        <f t="shared" si="1"/>
        <v>0</v>
      </c>
      <c r="M22" s="123">
        <f t="shared" si="1"/>
        <v>0</v>
      </c>
      <c r="N22" s="124">
        <f t="shared" si="1"/>
        <v>0</v>
      </c>
      <c r="O22" s="125">
        <f t="shared" si="1"/>
        <v>0</v>
      </c>
      <c r="P22" s="123">
        <f t="shared" si="1"/>
        <v>0</v>
      </c>
      <c r="Q22" s="124">
        <f t="shared" si="1"/>
        <v>0</v>
      </c>
      <c r="R22" s="139">
        <f t="shared" si="1"/>
        <v>0</v>
      </c>
      <c r="S22" s="139">
        <f t="shared" si="1"/>
        <v>0</v>
      </c>
      <c r="T22" s="140">
        <f t="shared" si="1"/>
        <v>0</v>
      </c>
    </row>
    <row r="23" spans="1:20" ht="15">
      <c r="A23" s="176"/>
      <c r="B23" s="215" t="s">
        <v>25</v>
      </c>
      <c r="C23" s="207" t="s">
        <v>43</v>
      </c>
      <c r="D23" s="208"/>
      <c r="E23" s="208"/>
      <c r="F23" s="208"/>
      <c r="G23" s="64" t="s">
        <v>10</v>
      </c>
      <c r="H23" s="74">
        <v>0</v>
      </c>
      <c r="I23" s="70">
        <v>0</v>
      </c>
      <c r="J23" s="61">
        <v>0</v>
      </c>
      <c r="K23" s="62">
        <v>0</v>
      </c>
      <c r="L23" s="70">
        <v>0</v>
      </c>
      <c r="M23" s="61">
        <v>0</v>
      </c>
      <c r="N23" s="62">
        <v>0</v>
      </c>
      <c r="O23" s="70">
        <v>0</v>
      </c>
      <c r="P23" s="61">
        <v>0</v>
      </c>
      <c r="Q23" s="62">
        <v>0</v>
      </c>
      <c r="R23" s="29">
        <v>0</v>
      </c>
      <c r="S23" s="30">
        <v>0</v>
      </c>
      <c r="T23" s="31">
        <v>0</v>
      </c>
    </row>
    <row r="24" spans="1:20" ht="15" customHeight="1">
      <c r="A24" s="176"/>
      <c r="B24" s="216"/>
      <c r="C24" s="209" t="s">
        <v>12</v>
      </c>
      <c r="D24" s="210"/>
      <c r="E24" s="210"/>
      <c r="F24" s="210"/>
      <c r="G24" s="68" t="s">
        <v>10</v>
      </c>
      <c r="H24" s="69">
        <v>0</v>
      </c>
      <c r="I24" s="70">
        <v>0</v>
      </c>
      <c r="J24" s="61">
        <v>0</v>
      </c>
      <c r="K24" s="62">
        <v>0</v>
      </c>
      <c r="L24" s="70">
        <v>0</v>
      </c>
      <c r="M24" s="61">
        <v>0</v>
      </c>
      <c r="N24" s="62">
        <v>0</v>
      </c>
      <c r="O24" s="70">
        <v>0</v>
      </c>
      <c r="P24" s="61">
        <v>0</v>
      </c>
      <c r="Q24" s="62">
        <v>0</v>
      </c>
      <c r="R24" s="29">
        <v>0</v>
      </c>
      <c r="S24" s="30">
        <v>0</v>
      </c>
      <c r="T24" s="31">
        <v>0</v>
      </c>
    </row>
    <row r="25" spans="1:20" ht="15" customHeight="1">
      <c r="A25" s="176"/>
      <c r="B25" s="216"/>
      <c r="C25" s="72" t="s">
        <v>44</v>
      </c>
      <c r="D25" s="73"/>
      <c r="E25" s="73"/>
      <c r="F25" s="73"/>
      <c r="G25" s="68" t="s">
        <v>10</v>
      </c>
      <c r="H25" s="69">
        <v>0</v>
      </c>
      <c r="I25" s="70">
        <v>0</v>
      </c>
      <c r="J25" s="71">
        <v>0</v>
      </c>
      <c r="K25" s="62">
        <v>0</v>
      </c>
      <c r="L25" s="70">
        <v>0</v>
      </c>
      <c r="M25" s="71">
        <v>0</v>
      </c>
      <c r="N25" s="62">
        <v>0</v>
      </c>
      <c r="O25" s="70">
        <v>0</v>
      </c>
      <c r="P25" s="71">
        <v>0</v>
      </c>
      <c r="Q25" s="62">
        <v>0</v>
      </c>
      <c r="R25" s="29">
        <v>0</v>
      </c>
      <c r="S25" s="32">
        <v>0</v>
      </c>
      <c r="T25" s="31">
        <v>0</v>
      </c>
    </row>
    <row r="26" spans="1:20" ht="15">
      <c r="A26" s="176"/>
      <c r="B26" s="216"/>
      <c r="C26" s="209" t="s">
        <v>45</v>
      </c>
      <c r="D26" s="210"/>
      <c r="E26" s="210"/>
      <c r="F26" s="210"/>
      <c r="G26" s="68" t="s">
        <v>10</v>
      </c>
      <c r="H26" s="69">
        <v>0</v>
      </c>
      <c r="I26" s="70">
        <v>0</v>
      </c>
      <c r="J26" s="71">
        <v>0</v>
      </c>
      <c r="K26" s="62">
        <v>0</v>
      </c>
      <c r="L26" s="70">
        <v>0</v>
      </c>
      <c r="M26" s="71">
        <v>0</v>
      </c>
      <c r="N26" s="62">
        <v>0</v>
      </c>
      <c r="O26" s="70">
        <v>0</v>
      </c>
      <c r="P26" s="71">
        <v>0</v>
      </c>
      <c r="Q26" s="62">
        <v>0</v>
      </c>
      <c r="R26" s="29">
        <v>0</v>
      </c>
      <c r="S26" s="32">
        <v>0</v>
      </c>
      <c r="T26" s="31">
        <v>0</v>
      </c>
    </row>
    <row r="27" spans="1:20" ht="15">
      <c r="A27" s="176"/>
      <c r="B27" s="216"/>
      <c r="C27" s="158" t="s">
        <v>13</v>
      </c>
      <c r="D27" s="159"/>
      <c r="E27" s="159"/>
      <c r="F27" s="159"/>
      <c r="G27" s="119" t="s">
        <v>11</v>
      </c>
      <c r="H27" s="133">
        <v>0</v>
      </c>
      <c r="I27" s="125">
        <f aca="true" t="shared" si="2" ref="I27:T27">SUM(I23:I26)</f>
        <v>0</v>
      </c>
      <c r="J27" s="123">
        <f t="shared" si="2"/>
        <v>0</v>
      </c>
      <c r="K27" s="124">
        <f t="shared" si="2"/>
        <v>0</v>
      </c>
      <c r="L27" s="125">
        <f t="shared" si="2"/>
        <v>0</v>
      </c>
      <c r="M27" s="123">
        <f t="shared" si="2"/>
        <v>0</v>
      </c>
      <c r="N27" s="124">
        <f t="shared" si="2"/>
        <v>0</v>
      </c>
      <c r="O27" s="125">
        <f t="shared" si="2"/>
        <v>0</v>
      </c>
      <c r="P27" s="123">
        <f t="shared" si="2"/>
        <v>0</v>
      </c>
      <c r="Q27" s="124">
        <f t="shared" si="2"/>
        <v>0</v>
      </c>
      <c r="R27" s="139">
        <f t="shared" si="2"/>
        <v>0</v>
      </c>
      <c r="S27" s="139">
        <f t="shared" si="2"/>
        <v>0</v>
      </c>
      <c r="T27" s="140">
        <f t="shared" si="2"/>
        <v>0</v>
      </c>
    </row>
    <row r="28" spans="1:20" ht="15">
      <c r="A28" s="177"/>
      <c r="B28" s="217"/>
      <c r="C28" s="212" t="s">
        <v>14</v>
      </c>
      <c r="D28" s="213"/>
      <c r="E28" s="213"/>
      <c r="F28" s="213"/>
      <c r="G28" s="141" t="s">
        <v>11</v>
      </c>
      <c r="H28" s="142">
        <f aca="true" t="shared" si="3" ref="H28:T28">H17+H22+H27</f>
        <v>0</v>
      </c>
      <c r="I28" s="143">
        <f>I17+I22+I27</f>
        <v>0</v>
      </c>
      <c r="J28" s="144">
        <f t="shared" si="3"/>
        <v>0</v>
      </c>
      <c r="K28" s="145">
        <f t="shared" si="3"/>
        <v>0</v>
      </c>
      <c r="L28" s="143">
        <f t="shared" si="3"/>
        <v>0</v>
      </c>
      <c r="M28" s="144">
        <f t="shared" si="3"/>
        <v>0</v>
      </c>
      <c r="N28" s="145">
        <f t="shared" si="3"/>
        <v>0</v>
      </c>
      <c r="O28" s="143">
        <f t="shared" si="3"/>
        <v>0</v>
      </c>
      <c r="P28" s="144">
        <f t="shared" si="3"/>
        <v>0</v>
      </c>
      <c r="Q28" s="145">
        <f t="shared" si="3"/>
        <v>0</v>
      </c>
      <c r="R28" s="146">
        <f t="shared" si="3"/>
        <v>0</v>
      </c>
      <c r="S28" s="147">
        <f t="shared" si="3"/>
        <v>0</v>
      </c>
      <c r="T28" s="148">
        <f t="shared" si="3"/>
        <v>0</v>
      </c>
    </row>
    <row r="29" spans="1:20" ht="15">
      <c r="A29" s="76"/>
      <c r="B29" s="77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56"/>
      <c r="S29" s="56"/>
      <c r="T29" s="57"/>
    </row>
    <row r="30" spans="1:20" ht="15" customHeight="1">
      <c r="A30" s="175" t="s">
        <v>81</v>
      </c>
      <c r="B30" s="192" t="s">
        <v>47</v>
      </c>
      <c r="C30" s="158" t="s">
        <v>52</v>
      </c>
      <c r="D30" s="159"/>
      <c r="E30" s="159"/>
      <c r="F30" s="159"/>
      <c r="G30" s="119" t="s">
        <v>11</v>
      </c>
      <c r="H30" s="133">
        <v>0</v>
      </c>
      <c r="I30" s="130">
        <f aca="true" t="shared" si="4" ref="I30:T30">I17</f>
        <v>0</v>
      </c>
      <c r="J30" s="131">
        <f t="shared" si="4"/>
        <v>0</v>
      </c>
      <c r="K30" s="132">
        <f t="shared" si="4"/>
        <v>0</v>
      </c>
      <c r="L30" s="130">
        <f t="shared" si="4"/>
        <v>0</v>
      </c>
      <c r="M30" s="131">
        <f t="shared" si="4"/>
        <v>0</v>
      </c>
      <c r="N30" s="132">
        <f t="shared" si="4"/>
        <v>0</v>
      </c>
      <c r="O30" s="130">
        <f t="shared" si="4"/>
        <v>0</v>
      </c>
      <c r="P30" s="131">
        <f t="shared" si="4"/>
        <v>0</v>
      </c>
      <c r="Q30" s="132">
        <f t="shared" si="4"/>
        <v>0</v>
      </c>
      <c r="R30" s="130">
        <f t="shared" si="4"/>
        <v>0</v>
      </c>
      <c r="S30" s="131">
        <f t="shared" si="4"/>
        <v>0</v>
      </c>
      <c r="T30" s="132">
        <f t="shared" si="4"/>
        <v>0</v>
      </c>
    </row>
    <row r="31" spans="1:20" ht="15">
      <c r="A31" s="176"/>
      <c r="B31" s="193"/>
      <c r="C31" s="209" t="s">
        <v>51</v>
      </c>
      <c r="D31" s="210"/>
      <c r="E31" s="210"/>
      <c r="F31" s="210"/>
      <c r="G31" s="68" t="s">
        <v>10</v>
      </c>
      <c r="H31" s="69">
        <v>0</v>
      </c>
      <c r="I31" s="81">
        <f>I9*1.6%</f>
        <v>0</v>
      </c>
      <c r="J31" s="82">
        <f aca="true" t="shared" si="5" ref="J31:T31">J9*1.6%</f>
        <v>0</v>
      </c>
      <c r="K31" s="83">
        <f t="shared" si="5"/>
        <v>0</v>
      </c>
      <c r="L31" s="81">
        <f t="shared" si="5"/>
        <v>0</v>
      </c>
      <c r="M31" s="82">
        <f t="shared" si="5"/>
        <v>0</v>
      </c>
      <c r="N31" s="83">
        <f t="shared" si="5"/>
        <v>0</v>
      </c>
      <c r="O31" s="81">
        <f t="shared" si="5"/>
        <v>0</v>
      </c>
      <c r="P31" s="82">
        <f t="shared" si="5"/>
        <v>0</v>
      </c>
      <c r="Q31" s="83">
        <f t="shared" si="5"/>
        <v>0</v>
      </c>
      <c r="R31" s="81">
        <f t="shared" si="5"/>
        <v>0</v>
      </c>
      <c r="S31" s="82">
        <f t="shared" si="5"/>
        <v>0</v>
      </c>
      <c r="T31" s="83">
        <f t="shared" si="5"/>
        <v>0</v>
      </c>
    </row>
    <row r="32" spans="1:20" ht="15">
      <c r="A32" s="176"/>
      <c r="B32" s="193"/>
      <c r="C32" s="84" t="s">
        <v>93</v>
      </c>
      <c r="D32" s="85"/>
      <c r="E32" s="85"/>
      <c r="F32" s="85"/>
      <c r="G32" s="68" t="s">
        <v>10</v>
      </c>
      <c r="H32" s="69">
        <v>0</v>
      </c>
      <c r="I32" s="78">
        <f>(I12+I13+I14)*8%</f>
        <v>0</v>
      </c>
      <c r="J32" s="79">
        <f aca="true" t="shared" si="6" ref="J32:T32">(J12+J13+J14)*8%</f>
        <v>0</v>
      </c>
      <c r="K32" s="80">
        <f t="shared" si="6"/>
        <v>0</v>
      </c>
      <c r="L32" s="78">
        <f t="shared" si="6"/>
        <v>0</v>
      </c>
      <c r="M32" s="79">
        <f t="shared" si="6"/>
        <v>0</v>
      </c>
      <c r="N32" s="80">
        <f t="shared" si="6"/>
        <v>0</v>
      </c>
      <c r="O32" s="78">
        <f t="shared" si="6"/>
        <v>0</v>
      </c>
      <c r="P32" s="79">
        <f t="shared" si="6"/>
        <v>0</v>
      </c>
      <c r="Q32" s="80">
        <f t="shared" si="6"/>
        <v>0</v>
      </c>
      <c r="R32" s="78">
        <f t="shared" si="6"/>
        <v>0</v>
      </c>
      <c r="S32" s="79">
        <f t="shared" si="6"/>
        <v>0</v>
      </c>
      <c r="T32" s="80">
        <f t="shared" si="6"/>
        <v>0</v>
      </c>
    </row>
    <row r="33" spans="1:20" ht="15">
      <c r="A33" s="176"/>
      <c r="B33" s="193"/>
      <c r="C33" s="72" t="s">
        <v>49</v>
      </c>
      <c r="D33" s="73"/>
      <c r="E33" s="73"/>
      <c r="F33" s="73"/>
      <c r="G33" s="68" t="s">
        <v>10</v>
      </c>
      <c r="H33" s="69">
        <v>0</v>
      </c>
      <c r="I33" s="70">
        <f>I15*16%</f>
        <v>0</v>
      </c>
      <c r="J33" s="61">
        <f aca="true" t="shared" si="7" ref="J33:T33">J15*16%</f>
        <v>0</v>
      </c>
      <c r="K33" s="62">
        <f t="shared" si="7"/>
        <v>0</v>
      </c>
      <c r="L33" s="70">
        <f t="shared" si="7"/>
        <v>0</v>
      </c>
      <c r="M33" s="61">
        <f t="shared" si="7"/>
        <v>0</v>
      </c>
      <c r="N33" s="62">
        <f t="shared" si="7"/>
        <v>0</v>
      </c>
      <c r="O33" s="70">
        <f t="shared" si="7"/>
        <v>0</v>
      </c>
      <c r="P33" s="61">
        <f t="shared" si="7"/>
        <v>0</v>
      </c>
      <c r="Q33" s="62">
        <f t="shared" si="7"/>
        <v>0</v>
      </c>
      <c r="R33" s="70">
        <f t="shared" si="7"/>
        <v>0</v>
      </c>
      <c r="S33" s="61">
        <f t="shared" si="7"/>
        <v>0</v>
      </c>
      <c r="T33" s="62">
        <f t="shared" si="7"/>
        <v>0</v>
      </c>
    </row>
    <row r="34" spans="1:20" ht="15">
      <c r="A34" s="176"/>
      <c r="B34" s="193"/>
      <c r="C34" s="72" t="s">
        <v>50</v>
      </c>
      <c r="D34" s="73"/>
      <c r="E34" s="73"/>
      <c r="F34" s="73"/>
      <c r="G34" s="68" t="s">
        <v>10</v>
      </c>
      <c r="H34" s="69">
        <v>0</v>
      </c>
      <c r="I34" s="70">
        <f>I16*32%</f>
        <v>0</v>
      </c>
      <c r="J34" s="61">
        <f aca="true" t="shared" si="8" ref="J34:T34">J16*32%</f>
        <v>0</v>
      </c>
      <c r="K34" s="62">
        <f t="shared" si="8"/>
        <v>0</v>
      </c>
      <c r="L34" s="70">
        <f t="shared" si="8"/>
        <v>0</v>
      </c>
      <c r="M34" s="61">
        <f t="shared" si="8"/>
        <v>0</v>
      </c>
      <c r="N34" s="62">
        <f t="shared" si="8"/>
        <v>0</v>
      </c>
      <c r="O34" s="70">
        <f t="shared" si="8"/>
        <v>0</v>
      </c>
      <c r="P34" s="61">
        <f t="shared" si="8"/>
        <v>0</v>
      </c>
      <c r="Q34" s="62">
        <f t="shared" si="8"/>
        <v>0</v>
      </c>
      <c r="R34" s="70">
        <f t="shared" si="8"/>
        <v>0</v>
      </c>
      <c r="S34" s="61">
        <f t="shared" si="8"/>
        <v>0</v>
      </c>
      <c r="T34" s="62">
        <f t="shared" si="8"/>
        <v>0</v>
      </c>
    </row>
    <row r="35" spans="1:20" ht="15">
      <c r="A35" s="176"/>
      <c r="B35" s="193"/>
      <c r="C35" s="72" t="s">
        <v>53</v>
      </c>
      <c r="D35" s="73"/>
      <c r="E35" s="73"/>
      <c r="F35" s="73"/>
      <c r="G35" s="68" t="s">
        <v>10</v>
      </c>
      <c r="H35" s="69">
        <v>0</v>
      </c>
      <c r="I35" s="70">
        <f>I22</f>
        <v>0</v>
      </c>
      <c r="J35" s="61">
        <f aca="true" t="shared" si="9" ref="J35:T35">J22</f>
        <v>0</v>
      </c>
      <c r="K35" s="62">
        <f t="shared" si="9"/>
        <v>0</v>
      </c>
      <c r="L35" s="70">
        <f t="shared" si="9"/>
        <v>0</v>
      </c>
      <c r="M35" s="61">
        <f t="shared" si="9"/>
        <v>0</v>
      </c>
      <c r="N35" s="62">
        <f t="shared" si="9"/>
        <v>0</v>
      </c>
      <c r="O35" s="70">
        <f t="shared" si="9"/>
        <v>0</v>
      </c>
      <c r="P35" s="61">
        <f t="shared" si="9"/>
        <v>0</v>
      </c>
      <c r="Q35" s="62">
        <f t="shared" si="9"/>
        <v>0</v>
      </c>
      <c r="R35" s="70">
        <f t="shared" si="9"/>
        <v>0</v>
      </c>
      <c r="S35" s="61">
        <f t="shared" si="9"/>
        <v>0</v>
      </c>
      <c r="T35" s="62">
        <f t="shared" si="9"/>
        <v>0</v>
      </c>
    </row>
    <row r="36" spans="1:20" ht="15">
      <c r="A36" s="176"/>
      <c r="B36" s="193"/>
      <c r="C36" s="72" t="s">
        <v>54</v>
      </c>
      <c r="D36" s="73"/>
      <c r="E36" s="73"/>
      <c r="F36" s="73"/>
      <c r="G36" s="68" t="s">
        <v>10</v>
      </c>
      <c r="H36" s="69">
        <v>0</v>
      </c>
      <c r="I36" s="86">
        <f aca="true" t="shared" si="10" ref="I36:T36">I27</f>
        <v>0</v>
      </c>
      <c r="J36" s="59">
        <f t="shared" si="10"/>
        <v>0</v>
      </c>
      <c r="K36" s="63">
        <f t="shared" si="10"/>
        <v>0</v>
      </c>
      <c r="L36" s="86">
        <f t="shared" si="10"/>
        <v>0</v>
      </c>
      <c r="M36" s="59">
        <f t="shared" si="10"/>
        <v>0</v>
      </c>
      <c r="N36" s="63">
        <f t="shared" si="10"/>
        <v>0</v>
      </c>
      <c r="O36" s="86">
        <f t="shared" si="10"/>
        <v>0</v>
      </c>
      <c r="P36" s="59">
        <f t="shared" si="10"/>
        <v>0</v>
      </c>
      <c r="Q36" s="63">
        <f t="shared" si="10"/>
        <v>0</v>
      </c>
      <c r="R36" s="86">
        <f t="shared" si="10"/>
        <v>0</v>
      </c>
      <c r="S36" s="59">
        <f t="shared" si="10"/>
        <v>0</v>
      </c>
      <c r="T36" s="63">
        <f t="shared" si="10"/>
        <v>0</v>
      </c>
    </row>
    <row r="37" spans="1:20" ht="15">
      <c r="A37" s="176"/>
      <c r="B37" s="193"/>
      <c r="C37" s="158" t="s">
        <v>70</v>
      </c>
      <c r="D37" s="159"/>
      <c r="E37" s="159"/>
      <c r="F37" s="159"/>
      <c r="G37" s="119" t="s">
        <v>11</v>
      </c>
      <c r="H37" s="133">
        <v>0</v>
      </c>
      <c r="I37" s="130">
        <f aca="true" t="shared" si="11" ref="I37:T37">SUM(I31:I36)</f>
        <v>0</v>
      </c>
      <c r="J37" s="131">
        <f t="shared" si="11"/>
        <v>0</v>
      </c>
      <c r="K37" s="132">
        <f t="shared" si="11"/>
        <v>0</v>
      </c>
      <c r="L37" s="130">
        <f t="shared" si="11"/>
        <v>0</v>
      </c>
      <c r="M37" s="131">
        <f t="shared" si="11"/>
        <v>0</v>
      </c>
      <c r="N37" s="132">
        <f t="shared" si="11"/>
        <v>0</v>
      </c>
      <c r="O37" s="130">
        <f t="shared" si="11"/>
        <v>0</v>
      </c>
      <c r="P37" s="131">
        <f t="shared" si="11"/>
        <v>0</v>
      </c>
      <c r="Q37" s="132">
        <f t="shared" si="11"/>
        <v>0</v>
      </c>
      <c r="R37" s="130">
        <f t="shared" si="11"/>
        <v>0</v>
      </c>
      <c r="S37" s="131">
        <f t="shared" si="11"/>
        <v>0</v>
      </c>
      <c r="T37" s="132">
        <f t="shared" si="11"/>
        <v>0</v>
      </c>
    </row>
    <row r="38" spans="1:20" ht="15">
      <c r="A38" s="176"/>
      <c r="B38" s="193"/>
      <c r="C38" s="87"/>
      <c r="D38" s="88"/>
      <c r="E38" s="88"/>
      <c r="F38" s="88"/>
      <c r="G38" s="89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50"/>
      <c r="S38" s="50"/>
      <c r="T38" s="51"/>
    </row>
    <row r="39" spans="1:20" ht="15">
      <c r="A39" s="176"/>
      <c r="B39" s="193"/>
      <c r="C39" s="158" t="s">
        <v>71</v>
      </c>
      <c r="D39" s="159"/>
      <c r="E39" s="159"/>
      <c r="F39" s="159"/>
      <c r="G39" s="119" t="s">
        <v>11</v>
      </c>
      <c r="H39" s="133">
        <v>0</v>
      </c>
      <c r="I39" s="224">
        <f>I37+J37+K37</f>
        <v>0</v>
      </c>
      <c r="J39" s="225"/>
      <c r="K39" s="226"/>
      <c r="L39" s="224">
        <f>L37+M37+N37</f>
        <v>0</v>
      </c>
      <c r="M39" s="225"/>
      <c r="N39" s="226"/>
      <c r="O39" s="224">
        <f>O37+P37+Q37</f>
        <v>0</v>
      </c>
      <c r="P39" s="225"/>
      <c r="Q39" s="226"/>
      <c r="R39" s="227">
        <f>R37+S37+T37</f>
        <v>0</v>
      </c>
      <c r="S39" s="228"/>
      <c r="T39" s="229"/>
    </row>
    <row r="40" spans="1:20" ht="15">
      <c r="A40" s="176"/>
      <c r="B40" s="193"/>
      <c r="C40" s="92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56"/>
      <c r="S40" s="56"/>
      <c r="T40" s="57"/>
    </row>
    <row r="41" spans="1:20" ht="15">
      <c r="A41" s="176"/>
      <c r="B41" s="193"/>
      <c r="C41" s="158" t="s">
        <v>73</v>
      </c>
      <c r="D41" s="159"/>
      <c r="E41" s="159"/>
      <c r="F41" s="159"/>
      <c r="G41" s="119" t="s">
        <v>11</v>
      </c>
      <c r="H41" s="133">
        <v>0</v>
      </c>
      <c r="I41" s="125">
        <f aca="true" t="shared" si="12" ref="I41:T41">I37*15%</f>
        <v>0</v>
      </c>
      <c r="J41" s="123">
        <f t="shared" si="12"/>
        <v>0</v>
      </c>
      <c r="K41" s="124">
        <f t="shared" si="12"/>
        <v>0</v>
      </c>
      <c r="L41" s="125">
        <f t="shared" si="12"/>
        <v>0</v>
      </c>
      <c r="M41" s="123">
        <f t="shared" si="12"/>
        <v>0</v>
      </c>
      <c r="N41" s="124">
        <f t="shared" si="12"/>
        <v>0</v>
      </c>
      <c r="O41" s="125">
        <f t="shared" si="12"/>
        <v>0</v>
      </c>
      <c r="P41" s="123">
        <f t="shared" si="12"/>
        <v>0</v>
      </c>
      <c r="Q41" s="124">
        <f t="shared" si="12"/>
        <v>0</v>
      </c>
      <c r="R41" s="149">
        <f t="shared" si="12"/>
        <v>0</v>
      </c>
      <c r="S41" s="139">
        <f t="shared" si="12"/>
        <v>0</v>
      </c>
      <c r="T41" s="140">
        <f t="shared" si="12"/>
        <v>0</v>
      </c>
    </row>
    <row r="42" spans="1:20" ht="15">
      <c r="A42" s="176"/>
      <c r="B42" s="193"/>
      <c r="C42" s="158" t="s">
        <v>72</v>
      </c>
      <c r="D42" s="159"/>
      <c r="E42" s="159"/>
      <c r="F42" s="159"/>
      <c r="G42" s="119" t="s">
        <v>11</v>
      </c>
      <c r="H42" s="133">
        <v>0</v>
      </c>
      <c r="I42" s="224">
        <f>I41+J41+K41</f>
        <v>0</v>
      </c>
      <c r="J42" s="225"/>
      <c r="K42" s="226"/>
      <c r="L42" s="224">
        <f>L41+M41+N41</f>
        <v>0</v>
      </c>
      <c r="M42" s="225"/>
      <c r="N42" s="226"/>
      <c r="O42" s="230">
        <f>O41+P41+Q41</f>
        <v>0</v>
      </c>
      <c r="P42" s="231"/>
      <c r="Q42" s="232"/>
      <c r="R42" s="227">
        <f>R41+S41+T41</f>
        <v>0</v>
      </c>
      <c r="S42" s="228"/>
      <c r="T42" s="229"/>
    </row>
    <row r="43" spans="1:20" ht="15">
      <c r="A43" s="176"/>
      <c r="B43" s="193"/>
      <c r="C43" s="93"/>
      <c r="D43" s="94"/>
      <c r="E43" s="94"/>
      <c r="F43" s="94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52"/>
      <c r="S43" s="52"/>
      <c r="T43" s="53"/>
    </row>
    <row r="44" spans="1:20" ht="15">
      <c r="A44" s="176"/>
      <c r="B44" s="193"/>
      <c r="C44" s="158" t="s">
        <v>55</v>
      </c>
      <c r="D44" s="159"/>
      <c r="E44" s="159"/>
      <c r="F44" s="159"/>
      <c r="G44" s="119" t="s">
        <v>10</v>
      </c>
      <c r="H44" s="133">
        <v>0</v>
      </c>
      <c r="I44" s="198" t="str">
        <f>IF(I39&gt;60000,(I39-60000)*10%,IF(I39&lt;60000,"0,00"))</f>
        <v>0,00</v>
      </c>
      <c r="J44" s="199"/>
      <c r="K44" s="200"/>
      <c r="L44" s="198" t="str">
        <f>IF(L39&gt;60000,(L39-60000)*10%,IF(L39&lt;60000,"0,00"))</f>
        <v>0,00</v>
      </c>
      <c r="M44" s="199"/>
      <c r="N44" s="200"/>
      <c r="O44" s="198" t="str">
        <f>IF(O39&gt;60000,(O39-60000)*10%,IF(O39&lt;60000,"0,00"))</f>
        <v>0,00</v>
      </c>
      <c r="P44" s="199"/>
      <c r="Q44" s="200"/>
      <c r="R44" s="195" t="str">
        <f>IF(R39&gt;60000,(R39-60000)*10%,IF(R39&lt;60000,"0,00"))</f>
        <v>0,00</v>
      </c>
      <c r="S44" s="196"/>
      <c r="T44" s="197"/>
    </row>
    <row r="45" spans="1:20" ht="15">
      <c r="A45" s="176"/>
      <c r="B45" s="193"/>
      <c r="C45" s="93"/>
      <c r="D45" s="94"/>
      <c r="E45" s="94"/>
      <c r="F45" s="94"/>
      <c r="G45" s="95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52"/>
      <c r="S45" s="52"/>
      <c r="T45" s="53"/>
    </row>
    <row r="46" spans="1:20" ht="15">
      <c r="A46" s="176"/>
      <c r="B46" s="193"/>
      <c r="C46" s="158" t="s">
        <v>80</v>
      </c>
      <c r="D46" s="159"/>
      <c r="E46" s="159"/>
      <c r="F46" s="159"/>
      <c r="G46" s="119" t="s">
        <v>11</v>
      </c>
      <c r="H46" s="133">
        <v>0</v>
      </c>
      <c r="I46" s="218">
        <f>I42+I44</f>
        <v>0</v>
      </c>
      <c r="J46" s="219"/>
      <c r="K46" s="220"/>
      <c r="L46" s="218">
        <f>L42+L44</f>
        <v>0</v>
      </c>
      <c r="M46" s="219"/>
      <c r="N46" s="220"/>
      <c r="O46" s="218">
        <f>O42+O44</f>
        <v>0</v>
      </c>
      <c r="P46" s="219"/>
      <c r="Q46" s="220"/>
      <c r="R46" s="221">
        <f>R42+R44</f>
        <v>0</v>
      </c>
      <c r="S46" s="222"/>
      <c r="T46" s="223"/>
    </row>
    <row r="47" spans="1:20" ht="15">
      <c r="A47" s="176"/>
      <c r="B47" s="193"/>
      <c r="C47" s="93"/>
      <c r="D47" s="94"/>
      <c r="E47" s="94"/>
      <c r="F47" s="94"/>
      <c r="G47" s="95"/>
      <c r="H47" s="96"/>
      <c r="I47" s="97"/>
      <c r="J47" s="97"/>
      <c r="K47" s="97"/>
      <c r="L47" s="97"/>
      <c r="M47" s="97"/>
      <c r="N47" s="97"/>
      <c r="O47" s="97"/>
      <c r="P47" s="97"/>
      <c r="Q47" s="97"/>
      <c r="R47" s="52"/>
      <c r="S47" s="52"/>
      <c r="T47" s="53"/>
    </row>
    <row r="48" spans="1:20" ht="15">
      <c r="A48" s="176"/>
      <c r="B48" s="193"/>
      <c r="C48" s="207" t="s">
        <v>56</v>
      </c>
      <c r="D48" s="208"/>
      <c r="E48" s="208"/>
      <c r="F48" s="208"/>
      <c r="G48" s="64" t="s">
        <v>20</v>
      </c>
      <c r="H48" s="74">
        <v>0</v>
      </c>
      <c r="I48" s="81">
        <v>0</v>
      </c>
      <c r="J48" s="82">
        <v>0</v>
      </c>
      <c r="K48" s="83">
        <v>0</v>
      </c>
      <c r="L48" s="81">
        <v>0</v>
      </c>
      <c r="M48" s="82">
        <v>0</v>
      </c>
      <c r="N48" s="83">
        <v>0</v>
      </c>
      <c r="O48" s="81">
        <v>0</v>
      </c>
      <c r="P48" s="82">
        <v>0</v>
      </c>
      <c r="Q48" s="83">
        <v>0</v>
      </c>
      <c r="R48" s="36">
        <v>0</v>
      </c>
      <c r="S48" s="37">
        <v>0</v>
      </c>
      <c r="T48" s="38">
        <v>0</v>
      </c>
    </row>
    <row r="49" spans="1:20" ht="15">
      <c r="A49" s="176"/>
      <c r="B49" s="193"/>
      <c r="C49" s="72" t="s">
        <v>57</v>
      </c>
      <c r="D49" s="73"/>
      <c r="E49" s="73"/>
      <c r="F49" s="73"/>
      <c r="G49" s="68" t="s">
        <v>20</v>
      </c>
      <c r="H49" s="69">
        <v>0</v>
      </c>
      <c r="I49" s="78">
        <v>0</v>
      </c>
      <c r="J49" s="79">
        <v>0</v>
      </c>
      <c r="K49" s="80">
        <v>0</v>
      </c>
      <c r="L49" s="78">
        <v>0</v>
      </c>
      <c r="M49" s="79">
        <v>0</v>
      </c>
      <c r="N49" s="80">
        <v>0</v>
      </c>
      <c r="O49" s="78">
        <v>0</v>
      </c>
      <c r="P49" s="79">
        <v>0</v>
      </c>
      <c r="Q49" s="80">
        <v>0</v>
      </c>
      <c r="R49" s="33"/>
      <c r="S49" s="34"/>
      <c r="T49" s="35"/>
    </row>
    <row r="50" spans="1:20" ht="15">
      <c r="A50" s="176"/>
      <c r="B50" s="193"/>
      <c r="C50" s="209" t="s">
        <v>46</v>
      </c>
      <c r="D50" s="210"/>
      <c r="E50" s="210"/>
      <c r="F50" s="210"/>
      <c r="G50" s="68" t="s">
        <v>20</v>
      </c>
      <c r="H50" s="69">
        <v>0</v>
      </c>
      <c r="I50" s="86">
        <v>0</v>
      </c>
      <c r="J50" s="59">
        <v>0</v>
      </c>
      <c r="K50" s="63">
        <v>0</v>
      </c>
      <c r="L50" s="86">
        <v>0</v>
      </c>
      <c r="M50" s="59">
        <v>0</v>
      </c>
      <c r="N50" s="63">
        <v>0</v>
      </c>
      <c r="O50" s="86">
        <v>0</v>
      </c>
      <c r="P50" s="59">
        <v>0</v>
      </c>
      <c r="Q50" s="63">
        <v>0</v>
      </c>
      <c r="R50" s="39">
        <v>0</v>
      </c>
      <c r="S50" s="40">
        <v>0</v>
      </c>
      <c r="T50" s="41">
        <v>0</v>
      </c>
    </row>
    <row r="51" spans="1:20" ht="15">
      <c r="A51" s="176"/>
      <c r="B51" s="193"/>
      <c r="C51" s="158" t="s">
        <v>74</v>
      </c>
      <c r="D51" s="159"/>
      <c r="E51" s="159"/>
      <c r="F51" s="159"/>
      <c r="G51" s="119" t="s">
        <v>11</v>
      </c>
      <c r="H51" s="133">
        <v>0</v>
      </c>
      <c r="I51" s="130">
        <f aca="true" t="shared" si="13" ref="I51:T51">SUM(I48:I50)</f>
        <v>0</v>
      </c>
      <c r="J51" s="131">
        <f t="shared" si="13"/>
        <v>0</v>
      </c>
      <c r="K51" s="132">
        <f t="shared" si="13"/>
        <v>0</v>
      </c>
      <c r="L51" s="130">
        <f t="shared" si="13"/>
        <v>0</v>
      </c>
      <c r="M51" s="131">
        <f t="shared" si="13"/>
        <v>0</v>
      </c>
      <c r="N51" s="132">
        <f t="shared" si="13"/>
        <v>0</v>
      </c>
      <c r="O51" s="130">
        <f>SUM(O48:O50)</f>
        <v>0</v>
      </c>
      <c r="P51" s="131">
        <f>SUM(P48:P50)</f>
        <v>0</v>
      </c>
      <c r="Q51" s="132">
        <f>SUM(Q48:Q50)</f>
        <v>0</v>
      </c>
      <c r="R51" s="153">
        <f t="shared" si="13"/>
        <v>0</v>
      </c>
      <c r="S51" s="154">
        <f t="shared" si="13"/>
        <v>0</v>
      </c>
      <c r="T51" s="155">
        <f t="shared" si="13"/>
        <v>0</v>
      </c>
    </row>
    <row r="52" spans="1:20" ht="15">
      <c r="A52" s="176"/>
      <c r="B52" s="193"/>
      <c r="C52" s="87"/>
      <c r="D52" s="88"/>
      <c r="E52" s="88"/>
      <c r="F52" s="88"/>
      <c r="G52" s="89"/>
      <c r="H52" s="90"/>
      <c r="I52" s="91"/>
      <c r="J52" s="91"/>
      <c r="K52" s="91"/>
      <c r="L52" s="91"/>
      <c r="M52" s="91"/>
      <c r="N52" s="91"/>
      <c r="O52" s="91"/>
      <c r="P52" s="91"/>
      <c r="Q52" s="91"/>
      <c r="R52" s="50"/>
      <c r="S52" s="50"/>
      <c r="T52" s="51"/>
    </row>
    <row r="53" spans="1:20" ht="15">
      <c r="A53" s="176"/>
      <c r="B53" s="193"/>
      <c r="C53" s="158" t="s">
        <v>75</v>
      </c>
      <c r="D53" s="159"/>
      <c r="E53" s="159"/>
      <c r="F53" s="159"/>
      <c r="G53" s="119"/>
      <c r="H53" s="120"/>
      <c r="I53" s="218">
        <f>(I51+J51+K51)</f>
        <v>0</v>
      </c>
      <c r="J53" s="219"/>
      <c r="K53" s="220"/>
      <c r="L53" s="218">
        <f>(L51+M51+N51)</f>
        <v>0</v>
      </c>
      <c r="M53" s="219"/>
      <c r="N53" s="220"/>
      <c r="O53" s="218">
        <f>(O51+P51+Q51)</f>
        <v>0</v>
      </c>
      <c r="P53" s="219"/>
      <c r="Q53" s="220"/>
      <c r="R53" s="221">
        <f>(R51+S51+T51)</f>
        <v>0</v>
      </c>
      <c r="S53" s="222"/>
      <c r="T53" s="223"/>
    </row>
    <row r="54" spans="1:20" ht="15">
      <c r="A54" s="176"/>
      <c r="B54" s="193"/>
      <c r="C54" s="87"/>
      <c r="D54" s="88"/>
      <c r="E54" s="88"/>
      <c r="F54" s="88"/>
      <c r="G54" s="89"/>
      <c r="H54" s="90"/>
      <c r="I54" s="91"/>
      <c r="J54" s="91"/>
      <c r="K54" s="91"/>
      <c r="L54" s="91"/>
      <c r="M54" s="91"/>
      <c r="N54" s="91"/>
      <c r="O54" s="91"/>
      <c r="P54" s="91"/>
      <c r="Q54" s="91"/>
      <c r="R54" s="50"/>
      <c r="S54" s="50"/>
      <c r="T54" s="51"/>
    </row>
    <row r="55" spans="1:20" ht="15">
      <c r="A55" s="176"/>
      <c r="B55" s="193"/>
      <c r="C55" s="158" t="s">
        <v>84</v>
      </c>
      <c r="D55" s="159"/>
      <c r="E55" s="159"/>
      <c r="F55" s="159"/>
      <c r="G55" s="119" t="s">
        <v>11</v>
      </c>
      <c r="H55" s="133">
        <v>0</v>
      </c>
      <c r="I55" s="150">
        <f aca="true" t="shared" si="14" ref="I55:T55">I41-I51</f>
        <v>0</v>
      </c>
      <c r="J55" s="151">
        <f t="shared" si="14"/>
        <v>0</v>
      </c>
      <c r="K55" s="152">
        <f t="shared" si="14"/>
        <v>0</v>
      </c>
      <c r="L55" s="150">
        <f t="shared" si="14"/>
        <v>0</v>
      </c>
      <c r="M55" s="151">
        <f t="shared" si="14"/>
        <v>0</v>
      </c>
      <c r="N55" s="152">
        <f t="shared" si="14"/>
        <v>0</v>
      </c>
      <c r="O55" s="150">
        <f t="shared" si="14"/>
        <v>0</v>
      </c>
      <c r="P55" s="151">
        <f t="shared" si="14"/>
        <v>0</v>
      </c>
      <c r="Q55" s="152">
        <f t="shared" si="14"/>
        <v>0</v>
      </c>
      <c r="R55" s="150">
        <f t="shared" si="14"/>
        <v>0</v>
      </c>
      <c r="S55" s="151">
        <f t="shared" si="14"/>
        <v>0</v>
      </c>
      <c r="T55" s="152">
        <f t="shared" si="14"/>
        <v>0</v>
      </c>
    </row>
    <row r="56" spans="1:20" ht="15">
      <c r="A56" s="176"/>
      <c r="B56" s="194"/>
      <c r="C56" s="158" t="s">
        <v>85</v>
      </c>
      <c r="D56" s="159"/>
      <c r="E56" s="159"/>
      <c r="F56" s="159"/>
      <c r="G56" s="119" t="s">
        <v>11</v>
      </c>
      <c r="H56" s="133">
        <v>0</v>
      </c>
      <c r="I56" s="198">
        <f>I46-I53</f>
        <v>0</v>
      </c>
      <c r="J56" s="199"/>
      <c r="K56" s="200"/>
      <c r="L56" s="198">
        <f>L46+L53</f>
        <v>0</v>
      </c>
      <c r="M56" s="199"/>
      <c r="N56" s="200"/>
      <c r="O56" s="198">
        <f>O46+O53</f>
        <v>0</v>
      </c>
      <c r="P56" s="199"/>
      <c r="Q56" s="200"/>
      <c r="R56" s="195">
        <f>R46-R53</f>
        <v>0</v>
      </c>
      <c r="S56" s="196"/>
      <c r="T56" s="197"/>
    </row>
    <row r="57" spans="1:20" ht="15">
      <c r="A57" s="176"/>
      <c r="B57" s="98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54"/>
      <c r="S57" s="54"/>
      <c r="T57" s="55"/>
    </row>
    <row r="58" spans="1:20" ht="15">
      <c r="A58" s="176"/>
      <c r="B58" s="192" t="s">
        <v>48</v>
      </c>
      <c r="C58" s="158" t="s">
        <v>58</v>
      </c>
      <c r="D58" s="159"/>
      <c r="E58" s="159"/>
      <c r="F58" s="159"/>
      <c r="G58" s="119" t="s">
        <v>11</v>
      </c>
      <c r="H58" s="133">
        <v>0</v>
      </c>
      <c r="I58" s="130">
        <f aca="true" t="shared" si="15" ref="I58:T58">I30</f>
        <v>0</v>
      </c>
      <c r="J58" s="131">
        <f t="shared" si="15"/>
        <v>0</v>
      </c>
      <c r="K58" s="132">
        <f t="shared" si="15"/>
        <v>0</v>
      </c>
      <c r="L58" s="130">
        <f t="shared" si="15"/>
        <v>0</v>
      </c>
      <c r="M58" s="131">
        <f t="shared" si="15"/>
        <v>0</v>
      </c>
      <c r="N58" s="132">
        <f t="shared" si="15"/>
        <v>0</v>
      </c>
      <c r="O58" s="130">
        <f t="shared" si="15"/>
        <v>0</v>
      </c>
      <c r="P58" s="131">
        <f t="shared" si="15"/>
        <v>0</v>
      </c>
      <c r="Q58" s="132">
        <f t="shared" si="15"/>
        <v>0</v>
      </c>
      <c r="R58" s="153">
        <f>R30</f>
        <v>0</v>
      </c>
      <c r="S58" s="154">
        <f t="shared" si="15"/>
        <v>0</v>
      </c>
      <c r="T58" s="155">
        <f t="shared" si="15"/>
        <v>0</v>
      </c>
    </row>
    <row r="59" spans="1:20" ht="15">
      <c r="A59" s="176"/>
      <c r="B59" s="193"/>
      <c r="C59" s="209" t="s">
        <v>59</v>
      </c>
      <c r="D59" s="210"/>
      <c r="E59" s="210"/>
      <c r="F59" s="210"/>
      <c r="G59" s="68" t="s">
        <v>10</v>
      </c>
      <c r="H59" s="69">
        <v>0</v>
      </c>
      <c r="I59" s="81">
        <f>(I10+I13+I9+I15)*12%</f>
        <v>0</v>
      </c>
      <c r="J59" s="82"/>
      <c r="K59" s="83"/>
      <c r="L59" s="81">
        <f aca="true" t="shared" si="16" ref="L59:T59">(L9+L12+L13+L14)*12%</f>
        <v>0</v>
      </c>
      <c r="M59" s="82">
        <f t="shared" si="16"/>
        <v>0</v>
      </c>
      <c r="N59" s="83">
        <f t="shared" si="16"/>
        <v>0</v>
      </c>
      <c r="O59" s="81">
        <f t="shared" si="16"/>
        <v>0</v>
      </c>
      <c r="P59" s="82">
        <f t="shared" si="16"/>
        <v>0</v>
      </c>
      <c r="Q59" s="83">
        <f t="shared" si="16"/>
        <v>0</v>
      </c>
      <c r="R59" s="81">
        <f t="shared" si="16"/>
        <v>0</v>
      </c>
      <c r="S59" s="82">
        <f t="shared" si="16"/>
        <v>0</v>
      </c>
      <c r="T59" s="83">
        <f t="shared" si="16"/>
        <v>0</v>
      </c>
    </row>
    <row r="60" spans="1:20" ht="15">
      <c r="A60" s="176"/>
      <c r="B60" s="193"/>
      <c r="C60" s="84" t="s">
        <v>50</v>
      </c>
      <c r="D60" s="85"/>
      <c r="E60" s="85"/>
      <c r="F60" s="85"/>
      <c r="G60" s="68" t="s">
        <v>10</v>
      </c>
      <c r="H60" s="69">
        <v>0</v>
      </c>
      <c r="I60" s="78">
        <f>(I16)*32%</f>
        <v>0</v>
      </c>
      <c r="J60" s="79">
        <f aca="true" t="shared" si="17" ref="J60:T60">J58*32%</f>
        <v>0</v>
      </c>
      <c r="K60" s="80">
        <f t="shared" si="17"/>
        <v>0</v>
      </c>
      <c r="L60" s="78">
        <f t="shared" si="17"/>
        <v>0</v>
      </c>
      <c r="M60" s="79">
        <f t="shared" si="17"/>
        <v>0</v>
      </c>
      <c r="N60" s="80">
        <f t="shared" si="17"/>
        <v>0</v>
      </c>
      <c r="O60" s="78">
        <f t="shared" si="17"/>
        <v>0</v>
      </c>
      <c r="P60" s="79">
        <f t="shared" si="17"/>
        <v>0</v>
      </c>
      <c r="Q60" s="80">
        <f t="shared" si="17"/>
        <v>0</v>
      </c>
      <c r="R60" s="78">
        <f t="shared" si="17"/>
        <v>0</v>
      </c>
      <c r="S60" s="79">
        <f t="shared" si="17"/>
        <v>0</v>
      </c>
      <c r="T60" s="80">
        <f t="shared" si="17"/>
        <v>0</v>
      </c>
    </row>
    <row r="61" spans="1:20" ht="15">
      <c r="A61" s="176"/>
      <c r="B61" s="193"/>
      <c r="C61" s="72" t="s">
        <v>53</v>
      </c>
      <c r="D61" s="73"/>
      <c r="E61" s="73"/>
      <c r="F61" s="73"/>
      <c r="G61" s="68" t="s">
        <v>10</v>
      </c>
      <c r="H61" s="69">
        <v>0</v>
      </c>
      <c r="I61" s="70">
        <f aca="true" t="shared" si="18" ref="I61:T61">I22</f>
        <v>0</v>
      </c>
      <c r="J61" s="61">
        <f t="shared" si="18"/>
        <v>0</v>
      </c>
      <c r="K61" s="62">
        <f t="shared" si="18"/>
        <v>0</v>
      </c>
      <c r="L61" s="70">
        <f t="shared" si="18"/>
        <v>0</v>
      </c>
      <c r="M61" s="61">
        <f t="shared" si="18"/>
        <v>0</v>
      </c>
      <c r="N61" s="62">
        <f t="shared" si="18"/>
        <v>0</v>
      </c>
      <c r="O61" s="70">
        <f t="shared" si="18"/>
        <v>0</v>
      </c>
      <c r="P61" s="61">
        <f t="shared" si="18"/>
        <v>0</v>
      </c>
      <c r="Q61" s="62">
        <f t="shared" si="18"/>
        <v>0</v>
      </c>
      <c r="R61" s="70">
        <f t="shared" si="18"/>
        <v>0</v>
      </c>
      <c r="S61" s="61">
        <f t="shared" si="18"/>
        <v>0</v>
      </c>
      <c r="T61" s="62">
        <f t="shared" si="18"/>
        <v>0</v>
      </c>
    </row>
    <row r="62" spans="1:20" ht="15">
      <c r="A62" s="176"/>
      <c r="B62" s="193"/>
      <c r="C62" s="72" t="s">
        <v>54</v>
      </c>
      <c r="D62" s="73"/>
      <c r="E62" s="73"/>
      <c r="F62" s="73"/>
      <c r="G62" s="68" t="s">
        <v>10</v>
      </c>
      <c r="H62" s="69">
        <v>0</v>
      </c>
      <c r="I62" s="99">
        <f aca="true" t="shared" si="19" ref="I62:T62">I27</f>
        <v>0</v>
      </c>
      <c r="J62" s="100">
        <f t="shared" si="19"/>
        <v>0</v>
      </c>
      <c r="K62" s="101">
        <f t="shared" si="19"/>
        <v>0</v>
      </c>
      <c r="L62" s="99">
        <f t="shared" si="19"/>
        <v>0</v>
      </c>
      <c r="M62" s="100">
        <f t="shared" si="19"/>
        <v>0</v>
      </c>
      <c r="N62" s="101">
        <f t="shared" si="19"/>
        <v>0</v>
      </c>
      <c r="O62" s="99">
        <f t="shared" si="19"/>
        <v>0</v>
      </c>
      <c r="P62" s="100">
        <f t="shared" si="19"/>
        <v>0</v>
      </c>
      <c r="Q62" s="101">
        <f t="shared" si="19"/>
        <v>0</v>
      </c>
      <c r="R62" s="99">
        <f t="shared" si="19"/>
        <v>0</v>
      </c>
      <c r="S62" s="100">
        <f t="shared" si="19"/>
        <v>0</v>
      </c>
      <c r="T62" s="101">
        <f t="shared" si="19"/>
        <v>0</v>
      </c>
    </row>
    <row r="63" spans="1:20" ht="15">
      <c r="A63" s="176"/>
      <c r="B63" s="193"/>
      <c r="C63" s="158" t="s">
        <v>60</v>
      </c>
      <c r="D63" s="159"/>
      <c r="E63" s="159"/>
      <c r="F63" s="159"/>
      <c r="G63" s="119" t="s">
        <v>11</v>
      </c>
      <c r="H63" s="133">
        <v>0</v>
      </c>
      <c r="I63" s="130">
        <f aca="true" t="shared" si="20" ref="I63:T63">SUM(I59:I62)</f>
        <v>0</v>
      </c>
      <c r="J63" s="131">
        <f t="shared" si="20"/>
        <v>0</v>
      </c>
      <c r="K63" s="132">
        <f t="shared" si="20"/>
        <v>0</v>
      </c>
      <c r="L63" s="130">
        <f t="shared" si="20"/>
        <v>0</v>
      </c>
      <c r="M63" s="131">
        <f t="shared" si="20"/>
        <v>0</v>
      </c>
      <c r="N63" s="132">
        <f t="shared" si="20"/>
        <v>0</v>
      </c>
      <c r="O63" s="130">
        <f>SUM(O59:O62)</f>
        <v>0</v>
      </c>
      <c r="P63" s="131">
        <f>SUM(P59:P62)</f>
        <v>0</v>
      </c>
      <c r="Q63" s="132">
        <f>SUM(Q59:Q62)</f>
        <v>0</v>
      </c>
      <c r="R63" s="153">
        <f t="shared" si="20"/>
        <v>0</v>
      </c>
      <c r="S63" s="154">
        <f t="shared" si="20"/>
        <v>0</v>
      </c>
      <c r="T63" s="155">
        <f t="shared" si="20"/>
        <v>0</v>
      </c>
    </row>
    <row r="64" spans="1:20" ht="15">
      <c r="A64" s="176"/>
      <c r="B64" s="193"/>
      <c r="C64" s="214"/>
      <c r="D64" s="211"/>
      <c r="E64" s="211"/>
      <c r="F64" s="211"/>
      <c r="G64" s="102"/>
      <c r="H64" s="103"/>
      <c r="I64" s="97"/>
      <c r="J64" s="97"/>
      <c r="K64" s="97"/>
      <c r="L64" s="97"/>
      <c r="M64" s="97"/>
      <c r="N64" s="97"/>
      <c r="O64" s="97"/>
      <c r="P64" s="97"/>
      <c r="Q64" s="97"/>
      <c r="R64" s="52"/>
      <c r="S64" s="52"/>
      <c r="T64" s="53"/>
    </row>
    <row r="65" spans="1:20" ht="15">
      <c r="A65" s="176"/>
      <c r="B65" s="193"/>
      <c r="C65" s="158" t="s">
        <v>78</v>
      </c>
      <c r="D65" s="159"/>
      <c r="E65" s="159"/>
      <c r="F65" s="159"/>
      <c r="G65" s="119" t="s">
        <v>11</v>
      </c>
      <c r="H65" s="133">
        <v>0</v>
      </c>
      <c r="I65" s="130">
        <f aca="true" t="shared" si="21" ref="I65:N65">I63*9%</f>
        <v>0</v>
      </c>
      <c r="J65" s="131">
        <f t="shared" si="21"/>
        <v>0</v>
      </c>
      <c r="K65" s="132">
        <f t="shared" si="21"/>
        <v>0</v>
      </c>
      <c r="L65" s="130">
        <f t="shared" si="21"/>
        <v>0</v>
      </c>
      <c r="M65" s="131">
        <f t="shared" si="21"/>
        <v>0</v>
      </c>
      <c r="N65" s="132">
        <f t="shared" si="21"/>
        <v>0</v>
      </c>
      <c r="O65" s="130">
        <f aca="true" t="shared" si="22" ref="O65:T65">O63*9%</f>
        <v>0</v>
      </c>
      <c r="P65" s="131">
        <f t="shared" si="22"/>
        <v>0</v>
      </c>
      <c r="Q65" s="132">
        <f t="shared" si="22"/>
        <v>0</v>
      </c>
      <c r="R65" s="153">
        <f>R63*9%</f>
        <v>0</v>
      </c>
      <c r="S65" s="154">
        <f t="shared" si="22"/>
        <v>0</v>
      </c>
      <c r="T65" s="155">
        <f t="shared" si="22"/>
        <v>0</v>
      </c>
    </row>
    <row r="66" spans="1:20" ht="15">
      <c r="A66" s="176"/>
      <c r="B66" s="193"/>
      <c r="C66" s="158" t="s">
        <v>79</v>
      </c>
      <c r="D66" s="159"/>
      <c r="E66" s="159"/>
      <c r="F66" s="159"/>
      <c r="G66" s="119" t="s">
        <v>11</v>
      </c>
      <c r="H66" s="133">
        <v>0</v>
      </c>
      <c r="I66" s="201">
        <f>I65+J65+K65</f>
        <v>0</v>
      </c>
      <c r="J66" s="202"/>
      <c r="K66" s="203"/>
      <c r="L66" s="201">
        <f>L65+M65+N65</f>
        <v>0</v>
      </c>
      <c r="M66" s="202"/>
      <c r="N66" s="203"/>
      <c r="O66" s="201">
        <f>O65+P65+Q65</f>
        <v>0</v>
      </c>
      <c r="P66" s="202"/>
      <c r="Q66" s="203"/>
      <c r="R66" s="204">
        <f>R65+S65+T65</f>
        <v>0</v>
      </c>
      <c r="S66" s="205"/>
      <c r="T66" s="206"/>
    </row>
    <row r="67" spans="1:20" ht="15">
      <c r="A67" s="176"/>
      <c r="B67" s="193"/>
      <c r="C67" s="214"/>
      <c r="D67" s="211"/>
      <c r="E67" s="211"/>
      <c r="F67" s="211"/>
      <c r="G67" s="211"/>
      <c r="H67" s="211"/>
      <c r="I67" s="97"/>
      <c r="J67" s="97"/>
      <c r="K67" s="97"/>
      <c r="L67" s="97"/>
      <c r="M67" s="97"/>
      <c r="N67" s="97"/>
      <c r="O67" s="97"/>
      <c r="P67" s="97"/>
      <c r="Q67" s="97"/>
      <c r="R67" s="52"/>
      <c r="S67" s="52"/>
      <c r="T67" s="53"/>
    </row>
    <row r="68" spans="1:20" ht="15">
      <c r="A68" s="176"/>
      <c r="B68" s="193"/>
      <c r="C68" s="207" t="s">
        <v>61</v>
      </c>
      <c r="D68" s="208"/>
      <c r="E68" s="208"/>
      <c r="F68" s="208"/>
      <c r="G68" s="64" t="s">
        <v>20</v>
      </c>
      <c r="H68" s="74">
        <v>0</v>
      </c>
      <c r="I68" s="104">
        <v>0</v>
      </c>
      <c r="J68" s="58">
        <v>0</v>
      </c>
      <c r="K68" s="60">
        <v>0</v>
      </c>
      <c r="L68" s="104">
        <v>0</v>
      </c>
      <c r="M68" s="58">
        <v>0</v>
      </c>
      <c r="N68" s="60">
        <v>0</v>
      </c>
      <c r="O68" s="104">
        <v>0</v>
      </c>
      <c r="P68" s="58">
        <v>0</v>
      </c>
      <c r="Q68" s="60">
        <v>0</v>
      </c>
      <c r="R68" s="45">
        <v>0</v>
      </c>
      <c r="S68" s="46">
        <v>0</v>
      </c>
      <c r="T68" s="47">
        <v>0</v>
      </c>
    </row>
    <row r="69" spans="1:20" ht="15">
      <c r="A69" s="176"/>
      <c r="B69" s="193"/>
      <c r="C69" s="105" t="s">
        <v>62</v>
      </c>
      <c r="D69" s="106"/>
      <c r="E69" s="106"/>
      <c r="F69" s="106"/>
      <c r="G69" s="107" t="s">
        <v>20</v>
      </c>
      <c r="H69" s="108">
        <v>0</v>
      </c>
      <c r="I69" s="99">
        <v>0</v>
      </c>
      <c r="J69" s="100">
        <v>0</v>
      </c>
      <c r="K69" s="101">
        <v>0</v>
      </c>
      <c r="L69" s="99">
        <v>0</v>
      </c>
      <c r="M69" s="100">
        <v>0</v>
      </c>
      <c r="N69" s="101">
        <v>0</v>
      </c>
      <c r="O69" s="99">
        <v>0</v>
      </c>
      <c r="P69" s="100">
        <v>0</v>
      </c>
      <c r="Q69" s="101">
        <v>0</v>
      </c>
      <c r="R69" s="42">
        <v>0</v>
      </c>
      <c r="S69" s="43">
        <v>0</v>
      </c>
      <c r="T69" s="44">
        <v>0</v>
      </c>
    </row>
    <row r="70" spans="1:20" ht="15">
      <c r="A70" s="176"/>
      <c r="B70" s="193"/>
      <c r="C70" s="158" t="s">
        <v>76</v>
      </c>
      <c r="D70" s="159"/>
      <c r="E70" s="159"/>
      <c r="F70" s="159"/>
      <c r="G70" s="119" t="s">
        <v>11</v>
      </c>
      <c r="H70" s="133">
        <v>0</v>
      </c>
      <c r="I70" s="130">
        <f aca="true" t="shared" si="23" ref="I70:Q70">SUM(I68:I69)</f>
        <v>0</v>
      </c>
      <c r="J70" s="131">
        <f t="shared" si="23"/>
        <v>0</v>
      </c>
      <c r="K70" s="132">
        <f t="shared" si="23"/>
        <v>0</v>
      </c>
      <c r="L70" s="130">
        <f t="shared" si="23"/>
        <v>0</v>
      </c>
      <c r="M70" s="131">
        <f t="shared" si="23"/>
        <v>0</v>
      </c>
      <c r="N70" s="132">
        <f t="shared" si="23"/>
        <v>0</v>
      </c>
      <c r="O70" s="130">
        <f t="shared" si="23"/>
        <v>0</v>
      </c>
      <c r="P70" s="131">
        <f t="shared" si="23"/>
        <v>0</v>
      </c>
      <c r="Q70" s="132">
        <f t="shared" si="23"/>
        <v>0</v>
      </c>
      <c r="R70" s="153">
        <f>SUM(R68:R69)</f>
        <v>0</v>
      </c>
      <c r="S70" s="154">
        <f>SUM(S68:S69)</f>
        <v>0</v>
      </c>
      <c r="T70" s="155">
        <f>SUM(T68:T69)</f>
        <v>0</v>
      </c>
    </row>
    <row r="71" spans="1:20" ht="15">
      <c r="A71" s="176"/>
      <c r="B71" s="193"/>
      <c r="C71" s="93"/>
      <c r="D71" s="94"/>
      <c r="E71" s="94"/>
      <c r="F71" s="94"/>
      <c r="G71" s="102"/>
      <c r="H71" s="103"/>
      <c r="I71" s="97"/>
      <c r="J71" s="97"/>
      <c r="K71" s="97"/>
      <c r="L71" s="97"/>
      <c r="M71" s="97"/>
      <c r="N71" s="97"/>
      <c r="O71" s="97"/>
      <c r="P71" s="97"/>
      <c r="Q71" s="97"/>
      <c r="R71" s="52"/>
      <c r="S71" s="52"/>
      <c r="T71" s="53"/>
    </row>
    <row r="72" spans="1:20" ht="15">
      <c r="A72" s="176"/>
      <c r="B72" s="193"/>
      <c r="C72" s="158" t="s">
        <v>77</v>
      </c>
      <c r="D72" s="159"/>
      <c r="E72" s="159"/>
      <c r="F72" s="159"/>
      <c r="G72" s="119"/>
      <c r="H72" s="120"/>
      <c r="I72" s="198">
        <f>(I70+J70+K70)</f>
        <v>0</v>
      </c>
      <c r="J72" s="199"/>
      <c r="K72" s="200"/>
      <c r="L72" s="198">
        <f>(L70+M70+N70)</f>
        <v>0</v>
      </c>
      <c r="M72" s="199"/>
      <c r="N72" s="200"/>
      <c r="O72" s="198">
        <f>(O70+P70+Q70)</f>
        <v>0</v>
      </c>
      <c r="P72" s="199"/>
      <c r="Q72" s="200"/>
      <c r="R72" s="195">
        <f>(R70+S70+T70)</f>
        <v>0</v>
      </c>
      <c r="S72" s="196"/>
      <c r="T72" s="197"/>
    </row>
    <row r="73" spans="1:20" ht="15">
      <c r="A73" s="176"/>
      <c r="B73" s="193"/>
      <c r="C73" s="93"/>
      <c r="D73" s="94"/>
      <c r="E73" s="94"/>
      <c r="F73" s="94"/>
      <c r="G73" s="102"/>
      <c r="H73" s="103"/>
      <c r="I73" s="97"/>
      <c r="J73" s="97"/>
      <c r="K73" s="97"/>
      <c r="L73" s="97"/>
      <c r="M73" s="97"/>
      <c r="N73" s="97"/>
      <c r="O73" s="97"/>
      <c r="P73" s="97"/>
      <c r="Q73" s="97"/>
      <c r="R73" s="52"/>
      <c r="S73" s="52"/>
      <c r="T73" s="53"/>
    </row>
    <row r="74" spans="1:20" ht="15">
      <c r="A74" s="176"/>
      <c r="B74" s="193"/>
      <c r="C74" s="158" t="s">
        <v>86</v>
      </c>
      <c r="D74" s="159"/>
      <c r="E74" s="159"/>
      <c r="F74" s="159"/>
      <c r="G74" s="119" t="s">
        <v>11</v>
      </c>
      <c r="H74" s="133">
        <v>0</v>
      </c>
      <c r="I74" s="156">
        <f aca="true" t="shared" si="24" ref="I74:Q74">I65+I70</f>
        <v>0</v>
      </c>
      <c r="J74" s="133">
        <f t="shared" si="24"/>
        <v>0</v>
      </c>
      <c r="K74" s="120">
        <f t="shared" si="24"/>
        <v>0</v>
      </c>
      <c r="L74" s="156">
        <f t="shared" si="24"/>
        <v>0</v>
      </c>
      <c r="M74" s="133">
        <f t="shared" si="24"/>
        <v>0</v>
      </c>
      <c r="N74" s="120">
        <f t="shared" si="24"/>
        <v>0</v>
      </c>
      <c r="O74" s="156">
        <f t="shared" si="24"/>
        <v>0</v>
      </c>
      <c r="P74" s="133">
        <f t="shared" si="24"/>
        <v>0</v>
      </c>
      <c r="Q74" s="120">
        <f t="shared" si="24"/>
        <v>0</v>
      </c>
      <c r="R74" s="150">
        <f>R65-R70</f>
        <v>0</v>
      </c>
      <c r="S74" s="151">
        <f>S65-S70</f>
        <v>0</v>
      </c>
      <c r="T74" s="152">
        <f>T65+T70</f>
        <v>0</v>
      </c>
    </row>
    <row r="75" spans="1:20" ht="15">
      <c r="A75" s="177"/>
      <c r="B75" s="194"/>
      <c r="C75" s="158" t="s">
        <v>87</v>
      </c>
      <c r="D75" s="159"/>
      <c r="E75" s="159"/>
      <c r="F75" s="159"/>
      <c r="G75" s="119" t="s">
        <v>11</v>
      </c>
      <c r="H75" s="133">
        <v>0</v>
      </c>
      <c r="I75" s="198">
        <f>I66-I72</f>
        <v>0</v>
      </c>
      <c r="J75" s="199"/>
      <c r="K75" s="200"/>
      <c r="L75" s="198">
        <f>L66+L72</f>
        <v>0</v>
      </c>
      <c r="M75" s="199"/>
      <c r="N75" s="200"/>
      <c r="O75" s="198">
        <f>O66+O72</f>
        <v>0</v>
      </c>
      <c r="P75" s="199"/>
      <c r="Q75" s="200"/>
      <c r="R75" s="195">
        <f>R66-R72</f>
        <v>0</v>
      </c>
      <c r="S75" s="196"/>
      <c r="T75" s="197"/>
    </row>
  </sheetData>
  <sheetProtection/>
  <protectedRanges>
    <protectedRange sqref="I18:T21 I23:T26 I48:T50 I68:T69 I8:T16 I59:T62" name="Intervalo1"/>
  </protectedRanges>
  <mergeCells count="95">
    <mergeCell ref="R39:T39"/>
    <mergeCell ref="O44:Q44"/>
    <mergeCell ref="L44:N44"/>
    <mergeCell ref="I44:K44"/>
    <mergeCell ref="R44:T44"/>
    <mergeCell ref="L42:N42"/>
    <mergeCell ref="O42:Q42"/>
    <mergeCell ref="O46:Q46"/>
    <mergeCell ref="R46:T46"/>
    <mergeCell ref="R42:T42"/>
    <mergeCell ref="C59:F59"/>
    <mergeCell ref="I56:K56"/>
    <mergeCell ref="L56:N56"/>
    <mergeCell ref="O56:Q56"/>
    <mergeCell ref="R56:T56"/>
    <mergeCell ref="I53:K53"/>
    <mergeCell ref="L53:N53"/>
    <mergeCell ref="O53:Q53"/>
    <mergeCell ref="R53:T53"/>
    <mergeCell ref="C39:F39"/>
    <mergeCell ref="O39:Q39"/>
    <mergeCell ref="L39:N39"/>
    <mergeCell ref="I39:K39"/>
    <mergeCell ref="I46:K46"/>
    <mergeCell ref="L46:N46"/>
    <mergeCell ref="C42:F42"/>
    <mergeCell ref="I42:K42"/>
    <mergeCell ref="B18:B22"/>
    <mergeCell ref="C18:F18"/>
    <mergeCell ref="C19:F19"/>
    <mergeCell ref="C21:F21"/>
    <mergeCell ref="C31:F31"/>
    <mergeCell ref="B23:B28"/>
    <mergeCell ref="C23:F23"/>
    <mergeCell ref="C30:F30"/>
    <mergeCell ref="C27:F27"/>
    <mergeCell ref="C44:F44"/>
    <mergeCell ref="C63:F63"/>
    <mergeCell ref="C65:F65"/>
    <mergeCell ref="C67:F67"/>
    <mergeCell ref="C56:F56"/>
    <mergeCell ref="C9:F9"/>
    <mergeCell ref="C12:F12"/>
    <mergeCell ref="C37:F37"/>
    <mergeCell ref="C41:F41"/>
    <mergeCell ref="C55:F55"/>
    <mergeCell ref="C46:F46"/>
    <mergeCell ref="C48:F48"/>
    <mergeCell ref="C51:F51"/>
    <mergeCell ref="C53:F53"/>
    <mergeCell ref="B58:B75"/>
    <mergeCell ref="C58:F58"/>
    <mergeCell ref="C64:F64"/>
    <mergeCell ref="C75:F75"/>
    <mergeCell ref="C68:F68"/>
    <mergeCell ref="C13:F13"/>
    <mergeCell ref="G67:H67"/>
    <mergeCell ref="C14:F14"/>
    <mergeCell ref="C16:F16"/>
    <mergeCell ref="C17:F17"/>
    <mergeCell ref="C24:F24"/>
    <mergeCell ref="C26:F26"/>
    <mergeCell ref="C28:F28"/>
    <mergeCell ref="C22:F22"/>
    <mergeCell ref="C50:F50"/>
    <mergeCell ref="L72:N72"/>
    <mergeCell ref="O72:Q72"/>
    <mergeCell ref="A2:B2"/>
    <mergeCell ref="A3:B3"/>
    <mergeCell ref="A4:B4"/>
    <mergeCell ref="A6:H7"/>
    <mergeCell ref="A8:A28"/>
    <mergeCell ref="B8:B17"/>
    <mergeCell ref="C8:F8"/>
    <mergeCell ref="C10:F10"/>
    <mergeCell ref="R75:T75"/>
    <mergeCell ref="C66:F66"/>
    <mergeCell ref="I66:K66"/>
    <mergeCell ref="L66:N66"/>
    <mergeCell ref="O66:Q66"/>
    <mergeCell ref="R66:T66"/>
    <mergeCell ref="C74:F74"/>
    <mergeCell ref="C70:F70"/>
    <mergeCell ref="C72:F72"/>
    <mergeCell ref="I72:K72"/>
    <mergeCell ref="I6:K6"/>
    <mergeCell ref="L6:N6"/>
    <mergeCell ref="O6:Q6"/>
    <mergeCell ref="R6:T6"/>
    <mergeCell ref="B30:B56"/>
    <mergeCell ref="A30:A75"/>
    <mergeCell ref="R72:T72"/>
    <mergeCell ref="O75:Q75"/>
    <mergeCell ref="I75:K75"/>
    <mergeCell ref="L75:N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rowBreaks count="1" manualBreakCount="1">
    <brk id="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pedro anderson</cp:lastModifiedBy>
  <cp:lastPrinted>2013-02-04T14:30:26Z</cp:lastPrinted>
  <dcterms:created xsi:type="dcterms:W3CDTF">2008-10-02T12:52:03Z</dcterms:created>
  <dcterms:modified xsi:type="dcterms:W3CDTF">2023-03-09T19:59:18Z</dcterms:modified>
  <cp:category/>
  <cp:version/>
  <cp:contentType/>
  <cp:contentStatus/>
</cp:coreProperties>
</file>